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xr:revisionPtr revIDLastSave="0" documentId="8_{9C2650CB-A920-46BD-9B89-992F01468FE6}" xr6:coauthVersionLast="47" xr6:coauthVersionMax="47" xr10:uidLastSave="{00000000-0000-0000-0000-000000000000}"/>
  <bookViews>
    <workbookView xWindow="-110" yWindow="-110" windowWidth="19420" windowHeight="10300" firstSheet="4" activeTab="4" xr2:uid="{00000000-000D-0000-FFFF-FFFF00000000}"/>
  </bookViews>
  <sheets>
    <sheet name="Hoja1" sheetId="1" state="hidden" r:id="rId1"/>
    <sheet name="Hoja2" sheetId="2" state="hidden" r:id="rId2"/>
    <sheet name="Hoja3" sheetId="3" state="hidden" r:id="rId3"/>
    <sheet name="Hoja4" sheetId="4" state="hidden" r:id="rId4"/>
    <sheet name="2025" sheetId="7" r:id="rId5"/>
    <sheet name="penas convencionales" sheetId="8" r:id="rId6"/>
  </sheets>
  <definedNames>
    <definedName name="_xlnm.Print_Area" localSheetId="4">'2025'!$A$2:$G$31</definedName>
    <definedName name="_xlnm.Print_Area" localSheetId="1">Hoja2!$A$1:$G$88</definedName>
    <definedName name="_xlnm.Print_Area" localSheetId="2">Hoja3!$A$1:$N$87</definedName>
    <definedName name="_xlnm.Print_Titles" localSheetId="4">'2025'!$3:$3</definedName>
    <definedName name="_xlnm.Print_Titles" localSheetId="1">Hoja2!$1:$1</definedName>
    <definedName name="_xlnm.Print_Titles" localSheetId="2">Hoja3!$1:$1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calcChain.xml><?xml version="1.0" encoding="utf-8"?>
<calcChain xmlns="http://schemas.openxmlformats.org/spreadsheetml/2006/main">
  <c r="D12" i="8" l="1"/>
  <c r="F11" i="8"/>
  <c r="F9" i="8"/>
  <c r="F8" i="8"/>
  <c r="F7" i="8"/>
  <c r="K7" i="8" s="1"/>
  <c r="K6" i="8"/>
  <c r="K12" i="8" s="1"/>
  <c r="F6" i="8"/>
  <c r="C5" i="4"/>
  <c r="D4" i="4"/>
  <c r="E4" i="4" s="1"/>
  <c r="D3" i="4"/>
  <c r="E3" i="4" s="1"/>
  <c r="D2" i="4"/>
  <c r="D5" i="4" s="1"/>
  <c r="M86" i="3"/>
  <c r="L86" i="3"/>
  <c r="L82" i="3"/>
  <c r="M82" i="3" s="1"/>
  <c r="M76" i="3"/>
  <c r="L76" i="3"/>
  <c r="L68" i="3"/>
  <c r="M68" i="3" s="1"/>
  <c r="L56" i="3"/>
  <c r="M56" i="3" s="1"/>
  <c r="L52" i="3"/>
  <c r="M52" i="3" s="1"/>
  <c r="L46" i="3"/>
  <c r="M46" i="3" s="1"/>
  <c r="L38" i="3"/>
  <c r="M38" i="3" s="1"/>
  <c r="L28" i="3"/>
  <c r="M28" i="3" s="1"/>
  <c r="M24" i="3"/>
  <c r="L24" i="3"/>
  <c r="L18" i="3"/>
  <c r="M18" i="3" s="1"/>
  <c r="L10" i="3"/>
  <c r="M10" i="3" s="1"/>
  <c r="E88" i="2"/>
  <c r="E84" i="2"/>
  <c r="E78" i="2"/>
  <c r="E70" i="2"/>
  <c r="E59" i="2"/>
  <c r="E55" i="2"/>
  <c r="E49" i="2"/>
  <c r="E41" i="2"/>
  <c r="E30" i="2"/>
  <c r="E26" i="2"/>
  <c r="E20" i="2"/>
  <c r="E12" i="2"/>
  <c r="H21" i="1"/>
  <c r="H17" i="1"/>
  <c r="B17" i="1"/>
  <c r="K16" i="1"/>
  <c r="E16" i="1"/>
  <c r="K15" i="1"/>
  <c r="E15" i="1"/>
  <c r="K14" i="1"/>
  <c r="L16" i="1" s="1"/>
  <c r="E14" i="1"/>
  <c r="F16" i="1" s="1"/>
  <c r="K13" i="1"/>
  <c r="E13" i="1"/>
  <c r="K12" i="1"/>
  <c r="E12" i="1"/>
  <c r="K11" i="1"/>
  <c r="E11" i="1"/>
  <c r="K10" i="1"/>
  <c r="L13" i="1" s="1"/>
  <c r="E10" i="1"/>
  <c r="F13" i="1" s="1"/>
  <c r="K9" i="1"/>
  <c r="E9" i="1"/>
  <c r="K8" i="1"/>
  <c r="E8" i="1"/>
  <c r="K7" i="1"/>
  <c r="E7" i="1"/>
  <c r="K6" i="1"/>
  <c r="L9" i="1" s="1"/>
  <c r="E6" i="1"/>
  <c r="F9" i="1" s="1"/>
  <c r="K5" i="1"/>
  <c r="L5" i="1" s="1"/>
  <c r="E5" i="1"/>
  <c r="E17" i="1" s="1"/>
  <c r="L17" i="1" l="1"/>
  <c r="M87" i="3"/>
  <c r="N28" i="3"/>
  <c r="N56" i="3"/>
  <c r="N86" i="3"/>
  <c r="K17" i="1"/>
  <c r="C7" i="4"/>
  <c r="C8" i="4" s="1"/>
  <c r="F5" i="1"/>
  <c r="F17" i="1" s="1"/>
  <c r="E2" i="4"/>
  <c r="E5" i="4" l="1"/>
  <c r="N87" i="3"/>
  <c r="E7" i="4" l="1"/>
  <c r="E8" i="4" s="1"/>
  <c r="F3" i="4"/>
  <c r="I3" i="4" s="1"/>
  <c r="F4" i="4"/>
  <c r="I4" i="4" s="1"/>
  <c r="F2" i="4"/>
  <c r="J4" i="4" l="1"/>
  <c r="K4" i="4" s="1"/>
  <c r="F5" i="4"/>
  <c r="I2" i="4"/>
  <c r="J3" i="4"/>
  <c r="K3" i="4" s="1"/>
  <c r="J2" i="4" l="1"/>
  <c r="J5" i="4" s="1"/>
  <c r="I5" i="4"/>
  <c r="K2" i="4"/>
  <c r="K5" i="4" s="1"/>
</calcChain>
</file>

<file path=xl/sharedStrings.xml><?xml version="1.0" encoding="utf-8"?>
<sst xmlns="http://schemas.openxmlformats.org/spreadsheetml/2006/main" count="460" uniqueCount="173">
  <si>
    <t>Porcentaje</t>
  </si>
  <si>
    <t>CALENDARIO DE PAGOS</t>
  </si>
  <si>
    <t>1.      Auditoría a los Estados Financieros del Ejercicio 2016</t>
  </si>
  <si>
    <t>Exhibición No.</t>
  </si>
  <si>
    <t>Ejercicio en el que se efecturá el pago</t>
  </si>
  <si>
    <r>
      <t xml:space="preserve">a)      </t>
    </r>
    <r>
      <rPr>
        <sz val="10"/>
        <color theme="1"/>
        <rFont val="Arial"/>
        <family val="2"/>
      </rPr>
      <t>Fecha de entrega a los 30 de noviembre.</t>
    </r>
  </si>
  <si>
    <t>Programa de trabajo, que deberá incluir.</t>
  </si>
  <si>
    <t>ü  Programa de auditoría, deberá contener: los procedimientos de auditoría generales y específicos; el alcance, los tiempos para su ejecución, los nombres y categorías del personal del despacho.</t>
  </si>
  <si>
    <t xml:space="preserve">ü  Cronograma de entrega de información. Incluirá los compromisos de la DEA para la entrega de información y documentación (considerando la programación de las fechas para la firma de los Estados Financieros y Presupuestales, los informes y demás documentos); así mismo, deberá estar suscrito por los responsables de atender la auditoría y por el personal responsable del despacho. </t>
  </si>
  <si>
    <t>ü  Directorio de equipo de trabajo. El despacho deberá enviar a la DEA y a la Contraloría el directorio de las personas que participan en la auditoría.</t>
  </si>
  <si>
    <t xml:space="preserve">ü  Carta de Inicio de auditoría. </t>
  </si>
  <si>
    <r>
      <t xml:space="preserve">b)      </t>
    </r>
    <r>
      <rPr>
        <sz val="10"/>
        <color theme="1"/>
        <rFont val="Arial"/>
        <family val="2"/>
      </rPr>
      <t>Fecha de entrega: 15 de diciembre de 2016.</t>
    </r>
  </si>
  <si>
    <r>
      <t xml:space="preserve">ü  Informe preliminar del avance de la auditoría al 30 de septiembre de 2016. </t>
    </r>
    <r>
      <rPr>
        <b/>
        <sz val="10"/>
        <color theme="1"/>
        <rFont val="Arial"/>
        <family val="2"/>
      </rPr>
      <t>(A)</t>
    </r>
  </si>
  <si>
    <r>
      <t xml:space="preserve">ü  Informe preliminar del estado que guarda la atención de las observaciones, recomendaciones y sugerencias, así como el seguimiento, reportada por el auditor externo que dictaminó los ejercicios anteriores. </t>
    </r>
    <r>
      <rPr>
        <b/>
        <sz val="10"/>
        <color theme="1"/>
        <rFont val="Arial"/>
        <family val="2"/>
      </rPr>
      <t>(A)</t>
    </r>
  </si>
  <si>
    <t>1er pago</t>
  </si>
  <si>
    <r>
      <t xml:space="preserve">c)      </t>
    </r>
    <r>
      <rPr>
        <sz val="10"/>
        <color theme="1"/>
        <rFont val="Arial"/>
        <family val="2"/>
      </rPr>
      <t>Fecha de entrega: 30 de diciembre de 2016.</t>
    </r>
  </si>
  <si>
    <r>
      <t xml:space="preserve">ü  Informe preliminar del avance de la auditoría al 30 de noviembre de 2016. </t>
    </r>
    <r>
      <rPr>
        <b/>
        <sz val="10"/>
        <color theme="1"/>
        <rFont val="Arial"/>
        <family val="2"/>
      </rPr>
      <t>(A)</t>
    </r>
  </si>
  <si>
    <r>
      <t>ü  Carta preliminar de Observaciones.</t>
    </r>
    <r>
      <rPr>
        <b/>
        <sz val="10"/>
        <color theme="1"/>
        <rFont val="Arial"/>
        <family val="2"/>
      </rPr>
      <t xml:space="preserve"> (A)</t>
    </r>
  </si>
  <si>
    <r>
      <t xml:space="preserve">d)      </t>
    </r>
    <r>
      <rPr>
        <sz val="10"/>
        <color theme="1"/>
        <rFont val="Arial"/>
        <family val="2"/>
      </rPr>
      <t>Fecha de entrega: 15 de abril de 2017.</t>
    </r>
  </si>
  <si>
    <t>ü  Dictamen de Estados Financieros incluyendo informe de cumplimiento de las disposiciones emitidas por el Consejo Nacional de Armonización Contable.</t>
  </si>
  <si>
    <t>ü  Dictamen Presupuestal.</t>
  </si>
  <si>
    <t>ü  Informe sobre la revisión de las operaciones relacionadas con adquisiciones, arrendamientos y servicios del sector público y de obras públicas y servicios relacionados con las mismas.</t>
  </si>
  <si>
    <t>2do pago</t>
  </si>
  <si>
    <r>
      <t xml:space="preserve">e)      </t>
    </r>
    <r>
      <rPr>
        <sz val="10"/>
        <color theme="1"/>
        <rFont val="Arial"/>
        <family val="2"/>
      </rPr>
      <t>Fecha de entrega: 31 de mayo de 2017.</t>
    </r>
  </si>
  <si>
    <t>ü  Informe que guarda el control interno del Instituto.</t>
  </si>
  <si>
    <r>
      <t xml:space="preserve">ü  Informe de irregularidades. </t>
    </r>
    <r>
      <rPr>
        <b/>
        <sz val="10"/>
        <color theme="1"/>
        <rFont val="Arial"/>
        <family val="2"/>
      </rPr>
      <t>(B)</t>
    </r>
  </si>
  <si>
    <t>ü  Carta definitiva de observaciones.</t>
  </si>
  <si>
    <t>ü  Informe Ejecutivo y Propuesta de mejora.</t>
  </si>
  <si>
    <t>ü  Dictamen Fiscal (a la fecha el Instituto no está obligado a dictaminarse fiscalmente en su lugar entrega Informe de cumplimiento de obligaciones fiscales).</t>
  </si>
  <si>
    <t>3er pago</t>
  </si>
  <si>
    <r>
      <t xml:space="preserve">f)      </t>
    </r>
    <r>
      <rPr>
        <sz val="10"/>
        <color theme="1"/>
        <rFont val="Arial"/>
        <family val="2"/>
      </rPr>
      <t>Fecha de entrega: 30 de junio de 2017.</t>
    </r>
  </si>
  <si>
    <t>ü  Dictamen sobre el cumplimiento de las obligaciones fiscales federales.</t>
  </si>
  <si>
    <t>ü  Dictamen sobre el cumplimiento de las obligaciones fiscales establecidas en el Código Financiero del Distrito Federal (ahora Ciudad de México) y el aplicable a cada estado, así como su presentación ante las autoridades correspondientes, (la fecha podrá ser posterior cuando el Estado en que se presente el Dictamen establezca una fecha límite posterior).</t>
  </si>
  <si>
    <t>ü  Carta de conclusión de la auditoría.</t>
  </si>
  <si>
    <t>4to pago</t>
  </si>
  <si>
    <t>2.      Auditoría a los Estados Financieros del Ejercicio 2017.</t>
  </si>
  <si>
    <r>
      <t xml:space="preserve">a)      </t>
    </r>
    <r>
      <rPr>
        <sz val="10"/>
        <color theme="1"/>
        <rFont val="Arial"/>
        <family val="2"/>
      </rPr>
      <t>Fecha de Entrega 15 de julio de 2017.</t>
    </r>
  </si>
  <si>
    <t>·  Programa de trabajo, que deberá incluir:</t>
  </si>
  <si>
    <t xml:space="preserve">ü  Programa de auditoría, deberá contener: los procedimientos de auditoría generales y específicos; el alcance; los tiempos para su ejecución, los nombres y categorías del personal del despacho. </t>
  </si>
  <si>
    <t>ü  Carta de Inicio de auditoría.</t>
  </si>
  <si>
    <r>
      <t xml:space="preserve">b)      </t>
    </r>
    <r>
      <rPr>
        <sz val="10"/>
        <color theme="1"/>
        <rFont val="Arial"/>
        <family val="2"/>
      </rPr>
      <t>Fecha de entrega: 30 de noviembre de 2017.</t>
    </r>
  </si>
  <si>
    <t>5to pago</t>
  </si>
  <si>
    <r>
      <t xml:space="preserve">c)      </t>
    </r>
    <r>
      <rPr>
        <sz val="10"/>
        <color theme="1"/>
        <rFont val="Arial"/>
        <family val="2"/>
      </rPr>
      <t>Fecha de entrega: 30 de diciembre de 2017.</t>
    </r>
  </si>
  <si>
    <r>
      <t xml:space="preserve">ü  Informe preliminar del avance de la auditoría al 30 de noviembre de 2017. </t>
    </r>
    <r>
      <rPr>
        <b/>
        <sz val="10"/>
        <color theme="1"/>
        <rFont val="Arial"/>
        <family val="2"/>
      </rPr>
      <t>(A)</t>
    </r>
  </si>
  <si>
    <r>
      <t xml:space="preserve">ü  Carta preliminar de Observaciones. </t>
    </r>
    <r>
      <rPr>
        <b/>
        <sz val="10"/>
        <color theme="1"/>
        <rFont val="Arial"/>
        <family val="2"/>
      </rPr>
      <t>(A)</t>
    </r>
  </si>
  <si>
    <r>
      <t xml:space="preserve">d)      </t>
    </r>
    <r>
      <rPr>
        <sz val="10"/>
        <color theme="1"/>
        <rFont val="Arial"/>
        <family val="2"/>
      </rPr>
      <t>Fecha de entrega: 15 de abril de 2018.</t>
    </r>
  </si>
  <si>
    <t>6to pago</t>
  </si>
  <si>
    <r>
      <t>e)</t>
    </r>
    <r>
      <rPr>
        <b/>
        <sz val="10"/>
        <color theme="1"/>
        <rFont val="Arial"/>
        <family val="2"/>
      </rPr>
      <t xml:space="preserve">      </t>
    </r>
    <r>
      <rPr>
        <sz val="10"/>
        <color theme="1"/>
        <rFont val="Arial"/>
        <family val="2"/>
      </rPr>
      <t>Fecha de entrega: 31 de mayo de 2018.</t>
    </r>
  </si>
  <si>
    <t>7to pago</t>
  </si>
  <si>
    <r>
      <t>f)</t>
    </r>
    <r>
      <rPr>
        <b/>
        <sz val="10"/>
        <color theme="1"/>
        <rFont val="Arial"/>
        <family val="2"/>
      </rPr>
      <t xml:space="preserve">       </t>
    </r>
    <r>
      <rPr>
        <sz val="10"/>
        <color theme="1"/>
        <rFont val="Arial"/>
        <family val="2"/>
      </rPr>
      <t>Fecha de entrega: 30 de junio de 2018.</t>
    </r>
  </si>
  <si>
    <t>8to pago</t>
  </si>
  <si>
    <t>3.      Auditoría a los Estados Financieros del Ejercicio 2018.</t>
  </si>
  <si>
    <r>
      <t xml:space="preserve">a)      </t>
    </r>
    <r>
      <rPr>
        <sz val="10"/>
        <color theme="1"/>
        <rFont val="Arial"/>
        <family val="2"/>
      </rPr>
      <t>Fecha de Entrega 15 de julio de 2018.</t>
    </r>
  </si>
  <si>
    <t xml:space="preserve">ü  Programa de auditoría. Deberá contener: los procedimientos de auditoría generales y específicos; el alcance; los tiempos para su ejecución, y los nombres y categorías del personal del despacho. </t>
  </si>
  <si>
    <r>
      <t xml:space="preserve">b)      </t>
    </r>
    <r>
      <rPr>
        <sz val="10"/>
        <color theme="1"/>
        <rFont val="Arial"/>
        <family val="2"/>
      </rPr>
      <t>Fecha de entrega: 30 de noviembre de 2018.</t>
    </r>
  </si>
  <si>
    <r>
      <t xml:space="preserve">ü  Informe preliminar del avance de la auditoría al 30 de septiembre de 2018. </t>
    </r>
    <r>
      <rPr>
        <b/>
        <sz val="10"/>
        <color theme="1"/>
        <rFont val="Arial"/>
        <family val="2"/>
      </rPr>
      <t>(A)</t>
    </r>
  </si>
  <si>
    <t>9no pago</t>
  </si>
  <si>
    <r>
      <t xml:space="preserve">c)      </t>
    </r>
    <r>
      <rPr>
        <sz val="10"/>
        <color theme="1"/>
        <rFont val="Arial"/>
        <family val="2"/>
      </rPr>
      <t>Fecha de entrega: 30 de diciembre de 2018.</t>
    </r>
  </si>
  <si>
    <r>
      <t xml:space="preserve">ü  Informe preliminar del avance de la auditoría al 30 de noviembre de 2018. </t>
    </r>
    <r>
      <rPr>
        <b/>
        <sz val="10"/>
        <color theme="1"/>
        <rFont val="Arial"/>
        <family val="2"/>
      </rPr>
      <t>(A)</t>
    </r>
  </si>
  <si>
    <r>
      <t xml:space="preserve">d)      </t>
    </r>
    <r>
      <rPr>
        <sz val="10"/>
        <color theme="1"/>
        <rFont val="Arial"/>
        <family val="2"/>
      </rPr>
      <t>Fecha de entrega: 15 de abril de 2019.</t>
    </r>
  </si>
  <si>
    <t>10o. Pago</t>
  </si>
  <si>
    <r>
      <t xml:space="preserve">e)      </t>
    </r>
    <r>
      <rPr>
        <sz val="10"/>
        <color theme="1"/>
        <rFont val="Arial"/>
        <family val="2"/>
      </rPr>
      <t>Fecha de entrega: 31 de mayo de 2019.</t>
    </r>
  </si>
  <si>
    <t>11vo pago</t>
  </si>
  <si>
    <r>
      <t xml:space="preserve">f)       </t>
    </r>
    <r>
      <rPr>
        <sz val="10"/>
        <color theme="1"/>
        <rFont val="Arial"/>
        <family val="2"/>
      </rPr>
      <t>Fecha de entrega: 30 de junio de 2019.</t>
    </r>
  </si>
  <si>
    <t>ü  Carta de conclusión de la auditoría. Contendrá el detalle de los pagos recibidos por los trabajos realizados y debidamente validados por la DEA.</t>
  </si>
  <si>
    <t>12o. Pago</t>
  </si>
  <si>
    <t>Valor Porcentual </t>
  </si>
  <si>
    <t>Porcentaje Acumulado </t>
  </si>
  <si>
    <t>Importe a pagar por entregable</t>
  </si>
  <si>
    <t>Importe anual</t>
  </si>
  <si>
    <t>%    Incremento</t>
  </si>
  <si>
    <t>$    Incremento</t>
  </si>
  <si>
    <t>Importe a pagar por entregable actualizado</t>
  </si>
  <si>
    <r>
      <t xml:space="preserve">a)      </t>
    </r>
    <r>
      <rPr>
        <sz val="10"/>
        <color rgb="FF000000"/>
        <rFont val="Arial"/>
        <family val="2"/>
      </rPr>
      <t>Fecha de entrega; 30 de noviembre.</t>
    </r>
  </si>
  <si>
    <t>√</t>
  </si>
  <si>
    <t>Programa de auditoría, deberá contener: los procedimientos de auditoría generales y específicos; el alcance, los tiempos para su ejecución, los nombres y categorías del personal del despacho.</t>
  </si>
  <si>
    <t xml:space="preserve">Cronograma de entrega de información. Incluirá los compromisos de la DEA para la entrega de información y documentación (considerando la programación de las fechas para la firma de los Estados Financieros y Presupuestales, los informes y demás documentos); así mismo, deberá estar suscrito por los responsables de atender la auditoría y por el personal responsable del despacho. </t>
  </si>
  <si>
    <t>Directorio de equipo de trabajo. El despacho deberá enviar a la DEA y a la Contraloría el directorio de las personas que participan en la auditoría.</t>
  </si>
  <si>
    <t xml:space="preserve">Carta de Inicio de auditoría. </t>
  </si>
  <si>
    <r>
      <t xml:space="preserve">b)      </t>
    </r>
    <r>
      <rPr>
        <sz val="10"/>
        <color rgb="FF000000"/>
        <rFont val="Arial"/>
        <family val="2"/>
      </rPr>
      <t>Fecha de entrega: 15 de diciembre de 2016.</t>
    </r>
  </si>
  <si>
    <r>
      <t xml:space="preserve">Informe preliminar del avance de la auditoría al 30 de septiembre de 2016. </t>
    </r>
    <r>
      <rPr>
        <b/>
        <sz val="10"/>
        <color rgb="FF000000"/>
        <rFont val="Arial"/>
        <family val="2"/>
      </rPr>
      <t>(A)</t>
    </r>
  </si>
  <si>
    <r>
      <t xml:space="preserve">Informe preliminar del estado que guarda la atención de las observaciones, recomendaciones y sugerencias, así como el seguimiento, reportada por el auditor externo que dictaminó los ejercicios anteriores. </t>
    </r>
    <r>
      <rPr>
        <b/>
        <sz val="10"/>
        <color rgb="FF000000"/>
        <rFont val="Arial"/>
        <family val="2"/>
      </rPr>
      <t>(A)</t>
    </r>
  </si>
  <si>
    <r>
      <t xml:space="preserve">c)      </t>
    </r>
    <r>
      <rPr>
        <sz val="10"/>
        <color rgb="FF000000"/>
        <rFont val="Arial"/>
        <family val="2"/>
      </rPr>
      <t>Fecha de entrega: 30 de diciembre de 2016.</t>
    </r>
  </si>
  <si>
    <r>
      <t xml:space="preserve">Informe preliminar del avance de la auditoría al 30 de noviembre de 2016. </t>
    </r>
    <r>
      <rPr>
        <b/>
        <sz val="10"/>
        <color rgb="FF000000"/>
        <rFont val="Arial"/>
        <family val="2"/>
      </rPr>
      <t>(A)</t>
    </r>
  </si>
  <si>
    <r>
      <t>Carta preliminar de Observaciones.</t>
    </r>
    <r>
      <rPr>
        <b/>
        <sz val="10"/>
        <color rgb="FF000000"/>
        <rFont val="Arial"/>
        <family val="2"/>
      </rPr>
      <t xml:space="preserve"> (A)</t>
    </r>
  </si>
  <si>
    <r>
      <t xml:space="preserve">d)      </t>
    </r>
    <r>
      <rPr>
        <sz val="10"/>
        <color rgb="FF000000"/>
        <rFont val="Arial"/>
        <family val="2"/>
      </rPr>
      <t>Fecha de entrega: 15 de abril de 2017.</t>
    </r>
  </si>
  <si>
    <t>Dictamen de Estados Financieros incluyendo informe de cumplimiento de las disposiciones emitidas por el Consejo Nacional de Armonización Contable.</t>
  </si>
  <si>
    <t>Dictamen Presupuestal.</t>
  </si>
  <si>
    <t>Informe sobre la revisión de las operaciones relacionadas con adquisiciones, arrendamientos y servicios del sector público y de obras públicas y servicios relacionados con las mismas.</t>
  </si>
  <si>
    <r>
      <t xml:space="preserve">e)      </t>
    </r>
    <r>
      <rPr>
        <sz val="10"/>
        <color rgb="FF000000"/>
        <rFont val="Arial"/>
        <family val="2"/>
      </rPr>
      <t>Fecha de entrega: 31 de mayo de 2017.</t>
    </r>
  </si>
  <si>
    <t>Informe que guarda el control interno del Instituto.</t>
  </si>
  <si>
    <t>Informe de irregularidades. (B)</t>
  </si>
  <si>
    <t>Carta definitiva de observaciones.</t>
  </si>
  <si>
    <t>Informe Ejecutivo y Propuesta de mejora.</t>
  </si>
  <si>
    <t>Dictamen Fiscal (a la fecha el Instituto no está obligado a dictaminarse fiscalmente en su lugar entrega Informe de cumplimiento de obligaciones fiscales).</t>
  </si>
  <si>
    <r>
      <t xml:space="preserve">f)      </t>
    </r>
    <r>
      <rPr>
        <sz val="10"/>
        <color rgb="FF000000"/>
        <rFont val="Arial"/>
        <family val="2"/>
      </rPr>
      <t>Fecha de entrega: 30 de junio de 2017.</t>
    </r>
  </si>
  <si>
    <t>Dictamen sobre el cumplimiento de las obligaciones fiscales federales.</t>
  </si>
  <si>
    <t>Dictamen sobre el cumplimiento de las obligaciones fiscales establecidas en el Código Financiero del Distrito Federal (ahora Ciudad de México) y el aplicable a cada estado, así como su presentación ante las autoridades correspondientes, (la fecha podrá ser posterior cuando el Estado en que se presente el Dictamen establezca una fecha límite posterior).</t>
  </si>
  <si>
    <t>Carta de conclusión de la auditoría.</t>
  </si>
  <si>
    <r>
      <t xml:space="preserve">a)      </t>
    </r>
    <r>
      <rPr>
        <sz val="10"/>
        <color rgb="FF000000"/>
        <rFont val="Arial"/>
        <family val="2"/>
      </rPr>
      <t>Fecha de Entrega 15 de julio de 2017.</t>
    </r>
  </si>
  <si>
    <t xml:space="preserve">Programa de auditoría, deberá contener: los procedimientos de auditoría generales y específicos; el alcance; los tiempos para su ejecución, los nombres y categorías del personal del despacho. </t>
  </si>
  <si>
    <t>Carta de Inicio de auditoría.</t>
  </si>
  <si>
    <r>
      <t xml:space="preserve">b)      </t>
    </r>
    <r>
      <rPr>
        <sz val="10"/>
        <color rgb="FF000000"/>
        <rFont val="Arial"/>
        <family val="2"/>
      </rPr>
      <t>Fecha de entrega: 30 de noviembre de 2017.</t>
    </r>
  </si>
  <si>
    <t>Informe preliminar del avance de la auditoría al 30 de septiembre de 2016. (A)</t>
  </si>
  <si>
    <t>Informe preliminar del estado que guarda la atención de las observaciones, recomendaciones y sugerencias, así como el seguimiento, reportada por el auditor externo que dictaminó los ejercicios anteriores. (A)</t>
  </si>
  <si>
    <r>
      <t xml:space="preserve">c)      </t>
    </r>
    <r>
      <rPr>
        <sz val="10"/>
        <color rgb="FF000000"/>
        <rFont val="Arial"/>
        <family val="2"/>
      </rPr>
      <t>Fecha de entrega: 30 de diciembre de 2017.</t>
    </r>
  </si>
  <si>
    <t>Informe preliminar del avance de la auditoría al 30 de noviembre de 2017. (A)</t>
  </si>
  <si>
    <t>Carta preliminar de Observaciones. (A)</t>
  </si>
  <si>
    <r>
      <t xml:space="preserve">d)      </t>
    </r>
    <r>
      <rPr>
        <sz val="10"/>
        <color rgb="FF000000"/>
        <rFont val="Arial"/>
        <family val="2"/>
      </rPr>
      <t>Fecha de entrega: 15 de abril de 2018.</t>
    </r>
  </si>
  <si>
    <r>
      <t>e)</t>
    </r>
    <r>
      <rPr>
        <b/>
        <sz val="10"/>
        <color rgb="FF000000"/>
        <rFont val="Arial"/>
        <family val="2"/>
      </rPr>
      <t xml:space="preserve">      </t>
    </r>
    <r>
      <rPr>
        <sz val="10"/>
        <color rgb="FF000000"/>
        <rFont val="Arial"/>
        <family val="2"/>
      </rPr>
      <t>Fecha de entrega: 31 de mayo de 2018.</t>
    </r>
  </si>
  <si>
    <r>
      <t>f)</t>
    </r>
    <r>
      <rPr>
        <b/>
        <sz val="10"/>
        <color rgb="FF000000"/>
        <rFont val="Arial"/>
        <family val="2"/>
      </rPr>
      <t xml:space="preserve">       </t>
    </r>
    <r>
      <rPr>
        <sz val="10"/>
        <color rgb="FF000000"/>
        <rFont val="Arial"/>
        <family val="2"/>
      </rPr>
      <t>Fecha de entrega: 30 de junio de 2018.</t>
    </r>
  </si>
  <si>
    <r>
      <t xml:space="preserve">a)      </t>
    </r>
    <r>
      <rPr>
        <sz val="10"/>
        <color rgb="FF000000"/>
        <rFont val="Arial"/>
        <family val="2"/>
      </rPr>
      <t>Fecha de Entrega 15 de julio de 2018.</t>
    </r>
  </si>
  <si>
    <t xml:space="preserve">Programa de auditoría. Deberá contener: los procedimientos de auditoría generales y específicos; el alcance; los tiempos para su ejecución, y los nombres y categorías del personal del despacho. </t>
  </si>
  <si>
    <r>
      <t xml:space="preserve">b)      </t>
    </r>
    <r>
      <rPr>
        <sz val="10"/>
        <color rgb="FF000000"/>
        <rFont val="Arial"/>
        <family val="2"/>
      </rPr>
      <t>Fecha de entrega: 30 de noviembre de 2018.</t>
    </r>
  </si>
  <si>
    <t>Informe preliminar del avance de la auditoría al 30 de septiembre de 2018. (A)</t>
  </si>
  <si>
    <r>
      <t xml:space="preserve">c)      </t>
    </r>
    <r>
      <rPr>
        <sz val="10"/>
        <color rgb="FF000000"/>
        <rFont val="Arial"/>
        <family val="2"/>
      </rPr>
      <t>Fecha de entrega: 30 de diciembre de 2018.</t>
    </r>
  </si>
  <si>
    <t>Informe preliminar del avance de la auditoría al 30 de noviembre de 2018. (A)</t>
  </si>
  <si>
    <r>
      <t xml:space="preserve">d)      </t>
    </r>
    <r>
      <rPr>
        <sz val="10"/>
        <color rgb="FF000000"/>
        <rFont val="Arial"/>
        <family val="2"/>
      </rPr>
      <t>Fecha de entrega: 15 de abril de 2019.</t>
    </r>
  </si>
  <si>
    <r>
      <t xml:space="preserve">e)      </t>
    </r>
    <r>
      <rPr>
        <sz val="10"/>
        <color rgb="FF000000"/>
        <rFont val="Arial"/>
        <family val="2"/>
      </rPr>
      <t>Fecha de entrega: 31 de mayo de 2019.</t>
    </r>
  </si>
  <si>
    <r>
      <t xml:space="preserve">f)       </t>
    </r>
    <r>
      <rPr>
        <sz val="10"/>
        <color rgb="FF000000"/>
        <rFont val="Arial"/>
        <family val="2"/>
      </rPr>
      <t>Fecha de entrega: 30 de junio de 2019.</t>
    </r>
  </si>
  <si>
    <t>Carta de conclusión de la auditoría. Contendrá el detalle de los pagos recibidos por los trabajos realizados y debidamente validados por la DEA.</t>
  </si>
  <si>
    <t>Importe total del Contrato</t>
  </si>
  <si>
    <t xml:space="preserve">IMPORTE </t>
  </si>
  <si>
    <t>IVA</t>
  </si>
  <si>
    <t>TOTAL</t>
  </si>
  <si>
    <t>%  INCREMENTO</t>
  </si>
  <si>
    <t>$  INCREMENTO</t>
  </si>
  <si>
    <t>Calendario de entregas y pagos</t>
  </si>
  <si>
    <r>
      <t xml:space="preserve">a)      </t>
    </r>
    <r>
      <rPr>
        <sz val="10"/>
        <color rgb="FF000000"/>
        <rFont val="Arial"/>
        <family val="2"/>
      </rPr>
      <t>Fecha de entrega; a los 5 días hábiles posteriores a la notificación del fallo.</t>
    </r>
  </si>
  <si>
    <t>Informe preliminar del estado que guarda la atención de las observaciones, recomendaciones y sugerencias, así como el seguimiento, reportada por el auditor externo que dictaminó los ejercicios anteriores.</t>
  </si>
  <si>
    <t>Carta preliminar de Observaciones.</t>
  </si>
  <si>
    <t>2.      Auditoría a los Estados Financieros del Ejercicio 2024.</t>
  </si>
  <si>
    <r>
      <t xml:space="preserve">a)      </t>
    </r>
    <r>
      <rPr>
        <sz val="10"/>
        <color rgb="FF000000"/>
        <rFont val="Arial"/>
        <family val="2"/>
      </rPr>
      <t>Fecha de Entrega 15 de julio de 2024</t>
    </r>
  </si>
  <si>
    <r>
      <t xml:space="preserve">b)      </t>
    </r>
    <r>
      <rPr>
        <sz val="10"/>
        <color rgb="FF000000"/>
        <rFont val="Arial"/>
        <family val="2"/>
      </rPr>
      <t>Fecha de entrega: 30 de septiembre de 2024</t>
    </r>
  </si>
  <si>
    <r>
      <t>e)</t>
    </r>
    <r>
      <rPr>
        <b/>
        <sz val="10"/>
        <color rgb="FF000000"/>
        <rFont val="Arial"/>
        <family val="2"/>
      </rPr>
      <t xml:space="preserve">      </t>
    </r>
    <r>
      <rPr>
        <sz val="10"/>
        <color rgb="FF000000"/>
        <rFont val="Arial"/>
        <family val="2"/>
      </rPr>
      <t>Fecha de entrega: 31 de mayo de 2025.</t>
    </r>
  </si>
  <si>
    <r>
      <t>f)</t>
    </r>
    <r>
      <rPr>
        <b/>
        <sz val="10"/>
        <color rgb="FF000000"/>
        <rFont val="Arial"/>
        <family val="2"/>
      </rPr>
      <t xml:space="preserve">       </t>
    </r>
    <r>
      <rPr>
        <sz val="10"/>
        <color rgb="FF000000"/>
        <rFont val="Arial"/>
        <family val="2"/>
      </rPr>
      <t>Fecha de entrega: 30 de junio de 2025.</t>
    </r>
  </si>
  <si>
    <t>3.      Auditoría a los Estados Financieros del Ejercicio 2025.</t>
  </si>
  <si>
    <r>
      <t xml:space="preserve">a)      </t>
    </r>
    <r>
      <rPr>
        <sz val="10"/>
        <color rgb="FF000000"/>
        <rFont val="Arial"/>
        <family val="2"/>
      </rPr>
      <t>Fecha de Entrega 15 de julio de 2025.</t>
    </r>
  </si>
  <si>
    <r>
      <t xml:space="preserve">b)      </t>
    </r>
    <r>
      <rPr>
        <sz val="10"/>
        <color rgb="FF000000"/>
        <rFont val="Arial"/>
        <family val="2"/>
      </rPr>
      <t>Fecha de entrega: 30 de septiembre de 2025.</t>
    </r>
  </si>
  <si>
    <t>Informe preliminar del avance de la auditoría al 31 de julio de 2025. (A)</t>
  </si>
  <si>
    <r>
      <t xml:space="preserve">c)      </t>
    </r>
    <r>
      <rPr>
        <sz val="10"/>
        <color rgb="FF000000"/>
        <rFont val="Arial"/>
        <family val="2"/>
      </rPr>
      <t>Fecha de entrega: 30 de noviembre de 2025.</t>
    </r>
  </si>
  <si>
    <t>Informe preliminar del avance de la auditoría al 30 de septiembre de 2025. (A)</t>
  </si>
  <si>
    <r>
      <t xml:space="preserve">e)      </t>
    </r>
    <r>
      <rPr>
        <sz val="10"/>
        <color rgb="FF000000"/>
        <rFont val="Arial"/>
        <family val="2"/>
      </rPr>
      <t>Fecha de entrega: 31 de mayo de 2026.</t>
    </r>
  </si>
  <si>
    <r>
      <t xml:space="preserve">f)       </t>
    </r>
    <r>
      <rPr>
        <sz val="10"/>
        <color rgb="FF000000"/>
        <rFont val="Arial"/>
        <family val="2"/>
      </rPr>
      <t>Fecha de entrega: 30 de junio de 2026.</t>
    </r>
  </si>
  <si>
    <t>Entrega de dictámenes, informes y documentos</t>
  </si>
  <si>
    <t xml:space="preserve">Informe preliminar del estado que guarda la atención de las observaciones, recomendaciones y sugerencias, así como el seguimiento, reportada por el auditor externo que dictaminó los ejercicios anteriores. </t>
  </si>
  <si>
    <t>Informe de irregularidades.</t>
  </si>
  <si>
    <t xml:space="preserve">Informe preliminar del avance de la auditoría al 31 de julio de 2024. </t>
  </si>
  <si>
    <r>
      <t xml:space="preserve">c)      </t>
    </r>
    <r>
      <rPr>
        <sz val="10"/>
        <color rgb="FF000000"/>
        <rFont val="Arial"/>
        <family val="2"/>
      </rPr>
      <t>Fecha de entrega: 30 de noviembre de 2024.</t>
    </r>
  </si>
  <si>
    <t xml:space="preserve">Informe preliminar del avance de la auditoría al 30 de septiembre de 2020. </t>
  </si>
  <si>
    <r>
      <t xml:space="preserve">d)      </t>
    </r>
    <r>
      <rPr>
        <sz val="10"/>
        <color rgb="FF000000"/>
        <rFont val="Arial"/>
        <family val="2"/>
      </rPr>
      <t>Fecha de entrega: 30 de abril de 2025.</t>
    </r>
  </si>
  <si>
    <t xml:space="preserve">Informe de irregularidades. </t>
  </si>
  <si>
    <r>
      <t xml:space="preserve">d)      </t>
    </r>
    <r>
      <rPr>
        <sz val="10"/>
        <color rgb="FF000000"/>
        <rFont val="Arial"/>
        <family val="2"/>
      </rPr>
      <t>Fecha de entrega: 30 de abril de 2026.</t>
    </r>
  </si>
  <si>
    <t>Directorio de equipo de trabajo. El despacho deberá enviar al Administrador del Contrato y al OIC el directorio de las personas que participan en la auditoría .</t>
  </si>
  <si>
    <t xml:space="preserve">Informe final del estado que guarda la atención de las observaciones, recomendaciones y sugerencias, así como el seguimiento, reportado por el auditor externo que dictaminó los ejercicios anteriores. </t>
  </si>
  <si>
    <t>1.      Auditoría a los Estados Financieros del Ejercicio 2025.</t>
  </si>
  <si>
    <r>
      <t xml:space="preserve">b)      </t>
    </r>
    <r>
      <rPr>
        <sz val="10"/>
        <color rgb="FF000000"/>
        <rFont val="Arial"/>
        <family val="2"/>
      </rPr>
      <t>Fecha de entrega: 14 de noviembre de 2025</t>
    </r>
  </si>
  <si>
    <t>Dictamen sobre el cumplimiento de las obligaciones locales establecidas en el Código Financiero del Distrito Federal (ahora Ciudad de México) y el aplicable a todos los estados en los que el Instituto esté obligado a presentarlo durante el ejercicio 2025, así como su presentación ante las autoridades correspondientes, (la fecha podrá ser posterior cuando el Estado en que se presente el Dictamen establezca una fecha límite posterior).</t>
  </si>
  <si>
    <t>Monto del contrato</t>
  </si>
  <si>
    <t>Monto a pagar 1er pago</t>
  </si>
  <si>
    <t>Estatus</t>
  </si>
  <si>
    <t>No entregado</t>
  </si>
  <si>
    <t>Entregado</t>
  </si>
  <si>
    <t>Pena 1% pot día de atraso</t>
  </si>
  <si>
    <t>Días de atraso</t>
  </si>
  <si>
    <t>% a aplicar</t>
  </si>
  <si>
    <t>Monto pena</t>
  </si>
  <si>
    <t>Primer pago 2025</t>
  </si>
  <si>
    <r>
      <t xml:space="preserve">a)      </t>
    </r>
    <r>
      <rPr>
        <sz val="10"/>
        <color rgb="FF000000"/>
        <rFont val="Arial"/>
        <family val="2"/>
      </rPr>
      <t>Fecha de entrega; a los 7 días hábiles posteriores a la notificación de la adjudicación.</t>
    </r>
  </si>
  <si>
    <r>
      <t xml:space="preserve">b)      </t>
    </r>
    <r>
      <rPr>
        <sz val="10"/>
        <color rgb="FF000000"/>
        <rFont val="Arial"/>
        <family val="2"/>
      </rPr>
      <t xml:space="preserve"> Fecha de entrega: 2 de junio de 2026.</t>
    </r>
  </si>
  <si>
    <r>
      <t xml:space="preserve">c)      </t>
    </r>
    <r>
      <rPr>
        <sz val="10"/>
        <color rgb="FF000000"/>
        <rFont val="Arial"/>
        <family val="2"/>
      </rPr>
      <t>Fecha de entrega: 24 de julio de 2026.</t>
    </r>
  </si>
  <si>
    <r>
      <t xml:space="preserve">d)      </t>
    </r>
    <r>
      <rPr>
        <sz val="10"/>
        <color rgb="FF000000"/>
        <rFont val="Arial"/>
        <family val="2"/>
      </rPr>
      <t>Fecha de entrega: 28 de agosto de 2026.</t>
    </r>
  </si>
  <si>
    <r>
      <t xml:space="preserve">e)      </t>
    </r>
    <r>
      <rPr>
        <sz val="10"/>
        <color rgb="FF000000"/>
        <rFont val="Arial"/>
        <family val="2"/>
      </rPr>
      <t>Fecha de entrega: 28 de septiembre de 2026.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</si>
</sst>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3" x14ac:knownFonts="1">
    <font>
      <sz val="11"/>
      <color theme="1"/>
      <name val="Calibri"/>
      <family val="2"/>
      <scheme val="minor"/>
    </font>
    <font>
      <sz val="11"/>
      <color theme="1"/>
      <name val="Calibri"/>
      <family val="2"/>
      <scheme val="minor"/>
    </font>
    <font>
      <b/>
      <sz val="9"/>
      <color theme="1"/>
      <name val="Arial"/>
      <family val="2"/>
    </font>
    <font>
      <sz val="9"/>
      <color theme="1"/>
      <name val="Arial"/>
      <family val="2"/>
    </font>
    <font>
      <sz val="10"/>
      <color theme="1"/>
      <name val="Arial"/>
      <family val="2"/>
    </font>
    <font>
      <b/>
      <sz val="10"/>
      <color theme="1"/>
      <name val="Arial"/>
      <family val="2"/>
    </font>
    <font>
      <b/>
      <sz val="14"/>
      <color theme="1"/>
      <name val="Arial"/>
      <family val="2"/>
    </font>
    <font>
      <b/>
      <sz val="10"/>
      <color rgb="FF000000"/>
      <name val="Arial"/>
      <family val="2"/>
    </font>
    <font>
      <sz val="10"/>
      <color rgb="FF000000"/>
      <name val="Arial"/>
      <family val="2"/>
    </font>
    <font>
      <sz val="10"/>
      <color theme="1"/>
      <name val="Calibri"/>
      <family val="2"/>
      <scheme val="minor"/>
    </font>
    <font>
      <b/>
      <sz val="12"/>
      <color theme="1"/>
      <name val="Calibri"/>
      <family val="2"/>
      <scheme val="minor"/>
    </font>
    <font>
      <b/>
      <sz val="11"/>
      <color theme="1"/>
      <name val="Calibri"/>
      <family val="2"/>
      <scheme val="minor"/>
    </font>
    <font>
      <b/>
      <sz val="10"/>
      <color rgb="FFFF0000"/>
      <name val="Arial"/>
      <family val="2"/>
    </font>
  </fonts>
  <fills count="11">
    <fill>
      <patternFill patternType="none"/>
    </fill>
    <fill>
      <patternFill patternType="gray125"/>
    </fill>
    <fill>
      <patternFill patternType="solid">
        <fgColor rgb="FFC4BC96"/>
        <bgColor indexed="64"/>
      </patternFill>
    </fill>
    <fill>
      <patternFill patternType="solid">
        <fgColor rgb="FFFFFFFF"/>
        <bgColor indexed="64"/>
      </patternFill>
    </fill>
    <fill>
      <patternFill patternType="solid">
        <fgColor theme="0"/>
        <bgColor indexed="64"/>
      </patternFill>
    </fill>
    <fill>
      <patternFill patternType="solid">
        <fgColor rgb="FFBFBFBF"/>
        <bgColor indexed="64"/>
      </patternFill>
    </fill>
    <fill>
      <patternFill patternType="solid">
        <fgColor rgb="FFDDEBF7"/>
        <bgColor indexed="64"/>
      </patternFill>
    </fill>
    <fill>
      <patternFill patternType="solid">
        <fgColor rgb="FFD9D9D9"/>
        <bgColor indexed="64"/>
      </patternFill>
    </fill>
    <fill>
      <patternFill patternType="solid">
        <fgColor rgb="FFFFF2CC"/>
        <bgColor indexed="64"/>
      </patternFill>
    </fill>
    <fill>
      <patternFill patternType="solid">
        <fgColor rgb="FFE2EFDA"/>
        <bgColor indexed="64"/>
      </patternFill>
    </fill>
    <fill>
      <patternFill patternType="solid">
        <fgColor rgb="FFFFFF00"/>
        <bgColor indexed="64"/>
      </patternFill>
    </fill>
  </fills>
  <borders count="28">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right/>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205">
    <xf numFmtId="0" fontId="0" fillId="0" borderId="0" xfId="0"/>
    <xf numFmtId="0" fontId="2" fillId="2" borderId="1" xfId="0" applyFont="1" applyFill="1" applyBorder="1" applyAlignment="1">
      <alignment horizontal="center" vertical="center" wrapText="1"/>
    </xf>
    <xf numFmtId="9" fontId="3" fillId="3" borderId="2" xfId="0" applyNumberFormat="1" applyFont="1" applyFill="1" applyBorder="1" applyAlignment="1">
      <alignment horizontal="center" vertical="center" wrapText="1"/>
    </xf>
    <xf numFmtId="9" fontId="3" fillId="2" borderId="2" xfId="0" applyNumberFormat="1" applyFont="1" applyFill="1" applyBorder="1" applyAlignment="1">
      <alignment horizontal="center" vertical="center" wrapText="1"/>
    </xf>
    <xf numFmtId="0" fontId="0" fillId="0" borderId="0" xfId="0" applyAlignment="1">
      <alignment horizontal="center" vertical="center"/>
    </xf>
    <xf numFmtId="43" fontId="0" fillId="0" borderId="0" xfId="1" applyFont="1"/>
    <xf numFmtId="43" fontId="0" fillId="0" borderId="0" xfId="0" applyNumberFormat="1"/>
    <xf numFmtId="0" fontId="4" fillId="4" borderId="0" xfId="0" applyFont="1" applyFill="1" applyAlignment="1">
      <alignment horizontal="center" vertical="center"/>
    </xf>
    <xf numFmtId="0" fontId="2" fillId="4" borderId="14" xfId="0" applyFont="1" applyFill="1" applyBorder="1" applyAlignment="1">
      <alignment horizontal="center" vertical="center" wrapText="1"/>
    </xf>
    <xf numFmtId="0" fontId="4" fillId="4" borderId="15" xfId="0" applyFont="1" applyFill="1" applyBorder="1" applyAlignment="1">
      <alignment horizontal="center" vertical="center"/>
    </xf>
    <xf numFmtId="0" fontId="4" fillId="4" borderId="16"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6" xfId="0" applyFont="1" applyFill="1" applyBorder="1" applyAlignment="1">
      <alignment horizontal="center" vertical="center"/>
    </xf>
    <xf numFmtId="0" fontId="4" fillId="4" borderId="0" xfId="0" applyFont="1" applyFill="1"/>
    <xf numFmtId="0" fontId="4" fillId="4" borderId="13" xfId="0" applyFont="1" applyFill="1" applyBorder="1" applyAlignment="1">
      <alignment horizontal="center" vertical="center"/>
    </xf>
    <xf numFmtId="0" fontId="4" fillId="4" borderId="7" xfId="0" applyFont="1" applyFill="1" applyBorder="1"/>
    <xf numFmtId="0" fontId="4" fillId="4" borderId="8" xfId="0" applyFont="1" applyFill="1" applyBorder="1" applyAlignment="1">
      <alignment horizontal="center" vertical="center"/>
    </xf>
    <xf numFmtId="0" fontId="4" fillId="4" borderId="0" xfId="0" applyFont="1" applyFill="1" applyAlignment="1">
      <alignment horizontal="justify" vertical="center"/>
    </xf>
    <xf numFmtId="9" fontId="4" fillId="4" borderId="0" xfId="0" applyNumberFormat="1" applyFont="1" applyFill="1" applyAlignment="1">
      <alignment horizontal="center" vertical="center"/>
    </xf>
    <xf numFmtId="0" fontId="4" fillId="4" borderId="9" xfId="0" applyFont="1" applyFill="1" applyBorder="1"/>
    <xf numFmtId="0" fontId="4" fillId="4" borderId="10" xfId="0" applyFont="1" applyFill="1" applyBorder="1"/>
    <xf numFmtId="0" fontId="4" fillId="4" borderId="10" xfId="0" applyFont="1" applyFill="1" applyBorder="1" applyAlignment="1">
      <alignment horizontal="justify" vertical="center"/>
    </xf>
    <xf numFmtId="9" fontId="4" fillId="4" borderId="10" xfId="0" applyNumberFormat="1" applyFont="1" applyFill="1" applyBorder="1" applyAlignment="1">
      <alignment horizontal="center" vertical="center"/>
    </xf>
    <xf numFmtId="9" fontId="4" fillId="4" borderId="11" xfId="0" applyNumberFormat="1" applyFont="1" applyFill="1" applyBorder="1" applyAlignment="1">
      <alignment horizontal="center" vertical="center"/>
    </xf>
    <xf numFmtId="0" fontId="4" fillId="4" borderId="4" xfId="0" applyFont="1" applyFill="1" applyBorder="1"/>
    <xf numFmtId="0" fontId="4" fillId="4" borderId="7" xfId="0" applyFont="1" applyFill="1" applyBorder="1" applyAlignment="1">
      <alignment horizontal="justify" vertical="center"/>
    </xf>
    <xf numFmtId="0" fontId="4" fillId="4" borderId="5" xfId="0" applyFont="1" applyFill="1" applyBorder="1"/>
    <xf numFmtId="0" fontId="4" fillId="4" borderId="5" xfId="0" applyFont="1" applyFill="1" applyBorder="1" applyAlignment="1">
      <alignment horizontal="justify" vertical="center"/>
    </xf>
    <xf numFmtId="9" fontId="4" fillId="4" borderId="5" xfId="0" applyNumberFormat="1" applyFont="1" applyFill="1" applyBorder="1" applyAlignment="1">
      <alignment horizontal="center" vertical="center"/>
    </xf>
    <xf numFmtId="0" fontId="7" fillId="5" borderId="14" xfId="0" applyFont="1" applyFill="1" applyBorder="1" applyAlignment="1">
      <alignment horizontal="center" vertical="center" wrapText="1"/>
    </xf>
    <xf numFmtId="0" fontId="7" fillId="5" borderId="17" xfId="0" applyFont="1" applyFill="1" applyBorder="1" applyAlignment="1">
      <alignment horizontal="center" vertical="center" wrapText="1"/>
    </xf>
    <xf numFmtId="0" fontId="9" fillId="0" borderId="0" xfId="0" applyFont="1"/>
    <xf numFmtId="0" fontId="8" fillId="6" borderId="7" xfId="0" applyFont="1" applyFill="1" applyBorder="1" applyAlignment="1">
      <alignment vertical="center" wrapText="1"/>
    </xf>
    <xf numFmtId="0" fontId="8" fillId="6" borderId="8" xfId="0" applyFont="1" applyFill="1" applyBorder="1" applyAlignment="1">
      <alignment horizontal="center" vertical="center"/>
    </xf>
    <xf numFmtId="0" fontId="9" fillId="3" borderId="8" xfId="0" applyFont="1" applyFill="1" applyBorder="1" applyAlignment="1">
      <alignment vertical="center"/>
    </xf>
    <xf numFmtId="0" fontId="8" fillId="0" borderId="8" xfId="0" applyFont="1" applyBorder="1" applyAlignment="1">
      <alignment vertical="center"/>
    </xf>
    <xf numFmtId="0" fontId="8" fillId="6" borderId="0" xfId="0" applyFont="1" applyFill="1" applyAlignment="1">
      <alignment vertical="center" wrapText="1"/>
    </xf>
    <xf numFmtId="0" fontId="8" fillId="6" borderId="8" xfId="0" applyFont="1" applyFill="1" applyBorder="1" applyAlignment="1">
      <alignment vertical="center"/>
    </xf>
    <xf numFmtId="0" fontId="8" fillId="6" borderId="9" xfId="0" applyFont="1" applyFill="1" applyBorder="1" applyAlignment="1">
      <alignment vertical="center" wrapText="1"/>
    </xf>
    <xf numFmtId="0" fontId="8" fillId="6" borderId="10" xfId="0" applyFont="1" applyFill="1" applyBorder="1" applyAlignment="1">
      <alignment vertical="center" wrapText="1"/>
    </xf>
    <xf numFmtId="0" fontId="8" fillId="6" borderId="11" xfId="0" applyFont="1" applyFill="1" applyBorder="1" applyAlignment="1">
      <alignment vertical="center"/>
    </xf>
    <xf numFmtId="0" fontId="7" fillId="3" borderId="11" xfId="0" applyFont="1" applyFill="1" applyBorder="1" applyAlignment="1">
      <alignment horizontal="center" vertical="center"/>
    </xf>
    <xf numFmtId="4" fontId="8" fillId="0" borderId="11" xfId="0" applyNumberFormat="1" applyFont="1" applyBorder="1" applyAlignment="1">
      <alignment vertical="center"/>
    </xf>
    <xf numFmtId="0" fontId="8" fillId="6" borderId="0" xfId="0" applyFont="1" applyFill="1" applyAlignment="1">
      <alignment horizontal="justify" vertical="center" wrapText="1"/>
    </xf>
    <xf numFmtId="0" fontId="8" fillId="6" borderId="10" xfId="0" applyFont="1" applyFill="1" applyBorder="1" applyAlignment="1">
      <alignment horizontal="justify" vertical="center" wrapText="1"/>
    </xf>
    <xf numFmtId="0" fontId="8" fillId="6" borderId="11" xfId="0" applyFont="1" applyFill="1" applyBorder="1" applyAlignment="1">
      <alignment horizontal="center" vertical="center"/>
    </xf>
    <xf numFmtId="0" fontId="8" fillId="7" borderId="8" xfId="0" applyFont="1" applyFill="1" applyBorder="1" applyAlignment="1">
      <alignment horizontal="center" vertical="center"/>
    </xf>
    <xf numFmtId="0" fontId="9" fillId="7" borderId="8" xfId="0" applyFont="1" applyFill="1" applyBorder="1" applyAlignment="1">
      <alignment vertical="center"/>
    </xf>
    <xf numFmtId="0" fontId="8" fillId="0" borderId="0" xfId="0" applyFont="1" applyAlignment="1">
      <alignment vertical="center"/>
    </xf>
    <xf numFmtId="0" fontId="8" fillId="0" borderId="15" xfId="0" applyFont="1" applyBorder="1" applyAlignment="1">
      <alignment vertical="center"/>
    </xf>
    <xf numFmtId="0" fontId="8" fillId="8" borderId="7" xfId="0" applyFont="1" applyFill="1" applyBorder="1" applyAlignment="1">
      <alignment vertical="center" wrapText="1"/>
    </xf>
    <xf numFmtId="0" fontId="8" fillId="8" borderId="8" xfId="0" applyFont="1" applyFill="1" applyBorder="1" applyAlignment="1">
      <alignment horizontal="center" vertical="center"/>
    </xf>
    <xf numFmtId="0" fontId="8" fillId="8" borderId="0" xfId="0" applyFont="1" applyFill="1" applyAlignment="1">
      <alignment vertical="center" wrapText="1"/>
    </xf>
    <xf numFmtId="0" fontId="8" fillId="8" borderId="0" xfId="0" applyFont="1" applyFill="1" applyAlignment="1">
      <alignment horizontal="justify" vertical="center" wrapText="1"/>
    </xf>
    <xf numFmtId="0" fontId="8" fillId="8" borderId="9" xfId="0" applyFont="1" applyFill="1" applyBorder="1" applyAlignment="1">
      <alignment vertical="center" wrapText="1"/>
    </xf>
    <xf numFmtId="0" fontId="8" fillId="8" borderId="10" xfId="0" applyFont="1" applyFill="1" applyBorder="1" applyAlignment="1">
      <alignment vertical="center" wrapText="1"/>
    </xf>
    <xf numFmtId="0" fontId="8" fillId="8" borderId="10" xfId="0" applyFont="1" applyFill="1" applyBorder="1" applyAlignment="1">
      <alignment horizontal="justify" vertical="center" wrapText="1"/>
    </xf>
    <xf numFmtId="0" fontId="8" fillId="8" borderId="11" xfId="0" applyFont="1" applyFill="1" applyBorder="1" applyAlignment="1">
      <alignment horizontal="center" vertical="center"/>
    </xf>
    <xf numFmtId="4" fontId="8" fillId="0" borderId="10" xfId="0" applyNumberFormat="1" applyFont="1" applyBorder="1" applyAlignment="1">
      <alignment vertical="center"/>
    </xf>
    <xf numFmtId="0" fontId="8" fillId="9" borderId="7" xfId="0" applyFont="1" applyFill="1" applyBorder="1" applyAlignment="1">
      <alignment vertical="center" wrapText="1"/>
    </xf>
    <xf numFmtId="0" fontId="8" fillId="9" borderId="8" xfId="0" applyFont="1" applyFill="1" applyBorder="1" applyAlignment="1">
      <alignment horizontal="center" vertical="center"/>
    </xf>
    <xf numFmtId="0" fontId="8" fillId="9" borderId="0" xfId="0" applyFont="1" applyFill="1" applyAlignment="1">
      <alignment vertical="center" wrapText="1"/>
    </xf>
    <xf numFmtId="0" fontId="8" fillId="9" borderId="0" xfId="0" applyFont="1" applyFill="1" applyAlignment="1">
      <alignment horizontal="justify" vertical="center" wrapText="1"/>
    </xf>
    <xf numFmtId="0" fontId="8" fillId="9" borderId="7" xfId="0" applyFont="1" applyFill="1" applyBorder="1" applyAlignment="1">
      <alignment horizontal="justify" vertical="center" wrapText="1"/>
    </xf>
    <xf numFmtId="0" fontId="8" fillId="9" borderId="9" xfId="0" applyFont="1" applyFill="1" applyBorder="1" applyAlignment="1">
      <alignment vertical="center" wrapText="1"/>
    </xf>
    <xf numFmtId="0" fontId="8" fillId="9" borderId="10" xfId="0" applyFont="1" applyFill="1" applyBorder="1" applyAlignment="1">
      <alignment horizontal="justify" vertical="center" wrapText="1"/>
    </xf>
    <xf numFmtId="0" fontId="8" fillId="9" borderId="11" xfId="0" applyFont="1" applyFill="1" applyBorder="1" applyAlignment="1">
      <alignment horizontal="center" vertical="center"/>
    </xf>
    <xf numFmtId="0" fontId="8" fillId="9" borderId="10" xfId="0" applyFont="1" applyFill="1" applyBorder="1" applyAlignment="1">
      <alignment vertical="center" wrapText="1"/>
    </xf>
    <xf numFmtId="0" fontId="8" fillId="10" borderId="9" xfId="0" applyFont="1" applyFill="1" applyBorder="1" applyAlignment="1">
      <alignment vertical="center" wrapText="1"/>
    </xf>
    <xf numFmtId="0" fontId="8" fillId="10" borderId="10" xfId="0" applyFont="1" applyFill="1" applyBorder="1" applyAlignment="1">
      <alignment vertical="center" wrapText="1"/>
    </xf>
    <xf numFmtId="4" fontId="7" fillId="10" borderId="11" xfId="0" applyNumberFormat="1" applyFont="1" applyFill="1" applyBorder="1" applyAlignment="1">
      <alignment vertical="center"/>
    </xf>
    <xf numFmtId="0" fontId="9" fillId="0" borderId="0" xfId="0" applyFont="1" applyAlignment="1">
      <alignment wrapText="1"/>
    </xf>
    <xf numFmtId="0" fontId="8" fillId="6" borderId="18" xfId="0" applyFont="1" applyFill="1" applyBorder="1" applyAlignment="1">
      <alignment horizontal="center" vertical="center"/>
    </xf>
    <xf numFmtId="0" fontId="8" fillId="6" borderId="19" xfId="0" applyFont="1" applyFill="1" applyBorder="1" applyAlignment="1">
      <alignment horizontal="center" vertical="center"/>
    </xf>
    <xf numFmtId="0" fontId="8" fillId="6" borderId="19" xfId="0" applyFont="1" applyFill="1" applyBorder="1" applyAlignment="1">
      <alignment vertical="center"/>
    </xf>
    <xf numFmtId="9" fontId="8" fillId="6" borderId="19" xfId="0" applyNumberFormat="1" applyFont="1" applyFill="1" applyBorder="1" applyAlignment="1">
      <alignment vertical="center"/>
    </xf>
    <xf numFmtId="0" fontId="8" fillId="6" borderId="20" xfId="0" applyFont="1" applyFill="1" applyBorder="1" applyAlignment="1">
      <alignment vertical="center"/>
    </xf>
    <xf numFmtId="9" fontId="8" fillId="6" borderId="20" xfId="0" applyNumberFormat="1" applyFont="1" applyFill="1" applyBorder="1" applyAlignment="1">
      <alignment vertical="center"/>
    </xf>
    <xf numFmtId="9" fontId="8" fillId="6" borderId="19" xfId="0" applyNumberFormat="1" applyFont="1" applyFill="1" applyBorder="1" applyAlignment="1">
      <alignment horizontal="center" vertical="center"/>
    </xf>
    <xf numFmtId="9" fontId="8" fillId="6" borderId="20" xfId="0" applyNumberFormat="1" applyFont="1" applyFill="1" applyBorder="1" applyAlignment="1">
      <alignment horizontal="center" vertical="center"/>
    </xf>
    <xf numFmtId="0" fontId="8" fillId="7" borderId="19" xfId="0" applyFont="1" applyFill="1" applyBorder="1" applyAlignment="1">
      <alignment horizontal="center" vertical="center"/>
    </xf>
    <xf numFmtId="0" fontId="8" fillId="8" borderId="19" xfId="0" applyFont="1" applyFill="1" applyBorder="1" applyAlignment="1">
      <alignment horizontal="center" vertical="center"/>
    </xf>
    <xf numFmtId="9" fontId="8" fillId="8" borderId="19" xfId="0" applyNumberFormat="1" applyFont="1" applyFill="1" applyBorder="1" applyAlignment="1">
      <alignment horizontal="center" vertical="center"/>
    </xf>
    <xf numFmtId="0" fontId="8" fillId="8" borderId="20" xfId="0" applyFont="1" applyFill="1" applyBorder="1" applyAlignment="1">
      <alignment horizontal="center" vertical="center"/>
    </xf>
    <xf numFmtId="9" fontId="8" fillId="8" borderId="20" xfId="0" applyNumberFormat="1" applyFont="1" applyFill="1" applyBorder="1" applyAlignment="1">
      <alignment horizontal="center" vertical="center"/>
    </xf>
    <xf numFmtId="0" fontId="8" fillId="9" borderId="19" xfId="0" applyFont="1" applyFill="1" applyBorder="1" applyAlignment="1">
      <alignment horizontal="center" vertical="center"/>
    </xf>
    <xf numFmtId="9" fontId="8" fillId="9" borderId="19" xfId="0" applyNumberFormat="1" applyFont="1" applyFill="1" applyBorder="1" applyAlignment="1">
      <alignment horizontal="center" vertical="center"/>
    </xf>
    <xf numFmtId="0" fontId="8" fillId="9" borderId="20" xfId="0" applyFont="1" applyFill="1" applyBorder="1" applyAlignment="1">
      <alignment horizontal="center" vertical="center"/>
    </xf>
    <xf numFmtId="9" fontId="8" fillId="9" borderId="20" xfId="0" applyNumberFormat="1" applyFont="1" applyFill="1" applyBorder="1" applyAlignment="1">
      <alignment horizontal="center" vertical="center"/>
    </xf>
    <xf numFmtId="0" fontId="8" fillId="10" borderId="20" xfId="0" applyFont="1" applyFill="1" applyBorder="1" applyAlignment="1">
      <alignment horizontal="center" vertical="center"/>
    </xf>
    <xf numFmtId="4" fontId="9" fillId="0" borderId="0" xfId="0" applyNumberFormat="1" applyFont="1"/>
    <xf numFmtId="9" fontId="9" fillId="0" borderId="0" xfId="2" applyFont="1"/>
    <xf numFmtId="4" fontId="7" fillId="10" borderId="0" xfId="0" applyNumberFormat="1" applyFont="1" applyFill="1" applyAlignment="1">
      <alignment vertical="center"/>
    </xf>
    <xf numFmtId="43" fontId="9" fillId="0" borderId="0" xfId="1" applyFont="1"/>
    <xf numFmtId="0" fontId="8" fillId="5" borderId="14" xfId="0" applyFont="1" applyFill="1" applyBorder="1" applyAlignment="1">
      <alignment horizontal="center" vertical="center" textRotation="90" wrapText="1"/>
    </xf>
    <xf numFmtId="0" fontId="7" fillId="5" borderId="14" xfId="0" applyFont="1" applyFill="1" applyBorder="1" applyAlignment="1">
      <alignment horizontal="center" vertical="center" textRotation="90" wrapText="1"/>
    </xf>
    <xf numFmtId="9" fontId="0" fillId="0" borderId="0" xfId="1" applyNumberFormat="1" applyFont="1"/>
    <xf numFmtId="9" fontId="0" fillId="0" borderId="0" xfId="2" applyFont="1"/>
    <xf numFmtId="43" fontId="0" fillId="0" borderId="21" xfId="1" applyFont="1" applyBorder="1"/>
    <xf numFmtId="9" fontId="0" fillId="0" borderId="21" xfId="2" applyFont="1" applyBorder="1"/>
    <xf numFmtId="0" fontId="8" fillId="0" borderId="0" xfId="0" applyFont="1" applyAlignment="1">
      <alignment vertical="center" wrapText="1"/>
    </xf>
    <xf numFmtId="0" fontId="7" fillId="0" borderId="14" xfId="0" applyFont="1" applyBorder="1" applyAlignment="1">
      <alignment horizontal="center" vertical="center" wrapText="1"/>
    </xf>
    <xf numFmtId="0" fontId="7" fillId="0" borderId="17" xfId="0" applyFont="1" applyBorder="1" applyAlignment="1">
      <alignment horizontal="center" vertical="center" wrapText="1"/>
    </xf>
    <xf numFmtId="0" fontId="8" fillId="0" borderId="13" xfId="0" applyFont="1" applyBorder="1" applyAlignment="1">
      <alignment horizontal="center" vertical="center" textRotation="90" wrapText="1"/>
    </xf>
    <xf numFmtId="0" fontId="7" fillId="0" borderId="13" xfId="0" applyFont="1" applyBorder="1" applyAlignment="1">
      <alignment horizontal="center" vertical="center" wrapText="1"/>
    </xf>
    <xf numFmtId="0" fontId="8" fillId="0" borderId="7" xfId="0" applyFont="1" applyBorder="1" applyAlignment="1">
      <alignment vertical="center" wrapText="1"/>
    </xf>
    <xf numFmtId="0" fontId="8" fillId="0" borderId="19" xfId="0" applyFont="1" applyBorder="1" applyAlignment="1">
      <alignment horizontal="center" vertical="center"/>
    </xf>
    <xf numFmtId="0" fontId="7" fillId="0" borderId="7" xfId="0" applyFont="1" applyBorder="1" applyAlignment="1">
      <alignment horizontal="center" vertical="center" wrapText="1"/>
    </xf>
    <xf numFmtId="10" fontId="8" fillId="0" borderId="19" xfId="0" applyNumberFormat="1" applyFont="1" applyBorder="1" applyAlignment="1">
      <alignment vertical="center"/>
    </xf>
    <xf numFmtId="0" fontId="8" fillId="0" borderId="19" xfId="0" applyFont="1" applyBorder="1" applyAlignment="1">
      <alignment vertical="center"/>
    </xf>
    <xf numFmtId="0" fontId="8" fillId="0" borderId="0" xfId="0" applyFont="1" applyAlignment="1">
      <alignment horizontal="left" vertical="center" wrapText="1"/>
    </xf>
    <xf numFmtId="0" fontId="8" fillId="0" borderId="9" xfId="0" applyFont="1" applyBorder="1" applyAlignment="1">
      <alignment vertical="center" wrapText="1"/>
    </xf>
    <xf numFmtId="0" fontId="8" fillId="0" borderId="10" xfId="0" applyFont="1" applyBorder="1" applyAlignment="1">
      <alignment vertical="center" wrapText="1"/>
    </xf>
    <xf numFmtId="0" fontId="0" fillId="0" borderId="0" xfId="0" applyAlignment="1">
      <alignment horizontal="left"/>
    </xf>
    <xf numFmtId="0" fontId="0" fillId="0" borderId="0" xfId="0" applyAlignment="1">
      <alignment horizontal="center"/>
    </xf>
    <xf numFmtId="0" fontId="8" fillId="0" borderId="4" xfId="0" applyFont="1" applyBorder="1" applyAlignment="1">
      <alignment vertical="center" wrapText="1"/>
    </xf>
    <xf numFmtId="0" fontId="8" fillId="0" borderId="18" xfId="0" applyFont="1" applyBorder="1" applyAlignment="1">
      <alignment horizontal="center" vertical="center"/>
    </xf>
    <xf numFmtId="4" fontId="8" fillId="0" borderId="19" xfId="0" applyNumberFormat="1" applyFont="1" applyBorder="1" applyAlignment="1">
      <alignment vertical="center"/>
    </xf>
    <xf numFmtId="0" fontId="0" fillId="0" borderId="19" xfId="0" applyBorder="1"/>
    <xf numFmtId="0" fontId="0" fillId="0" borderId="25" xfId="0" applyBorder="1"/>
    <xf numFmtId="4" fontId="0" fillId="0" borderId="19" xfId="0" applyNumberFormat="1" applyBorder="1"/>
    <xf numFmtId="10" fontId="7" fillId="0" borderId="25" xfId="0" applyNumberFormat="1" applyFont="1" applyBorder="1" applyAlignment="1">
      <alignment vertical="center"/>
    </xf>
    <xf numFmtId="0" fontId="9" fillId="0" borderId="18" xfId="0" applyFont="1" applyBorder="1" applyAlignment="1">
      <alignment horizontal="center" vertical="center"/>
    </xf>
    <xf numFmtId="0" fontId="9" fillId="0" borderId="19" xfId="0" applyFont="1" applyBorder="1" applyAlignment="1">
      <alignment horizontal="center" vertical="center"/>
    </xf>
    <xf numFmtId="0" fontId="0" fillId="0" borderId="19" xfId="0" applyBorder="1" applyAlignment="1">
      <alignment horizontal="center"/>
    </xf>
    <xf numFmtId="0" fontId="0" fillId="0" borderId="25" xfId="0" applyBorder="1" applyAlignment="1">
      <alignment horizontal="center"/>
    </xf>
    <xf numFmtId="9" fontId="9" fillId="0" borderId="19" xfId="0" applyNumberFormat="1" applyFont="1" applyBorder="1" applyAlignment="1">
      <alignment horizontal="center" vertical="center"/>
    </xf>
    <xf numFmtId="3" fontId="9" fillId="0" borderId="19" xfId="0" applyNumberFormat="1" applyFont="1" applyBorder="1" applyAlignment="1">
      <alignment horizontal="center" vertical="center"/>
    </xf>
    <xf numFmtId="0" fontId="9" fillId="0" borderId="26" xfId="0" applyFont="1" applyBorder="1" applyAlignment="1">
      <alignment horizontal="center" vertical="center"/>
    </xf>
    <xf numFmtId="0" fontId="9" fillId="0" borderId="24" xfId="0" applyFont="1" applyBorder="1" applyAlignment="1">
      <alignment horizontal="center" vertical="center"/>
    </xf>
    <xf numFmtId="4" fontId="9" fillId="0" borderId="24" xfId="0" applyNumberFormat="1" applyFont="1" applyBorder="1" applyAlignment="1">
      <alignment horizontal="center" vertical="center"/>
    </xf>
    <xf numFmtId="0" fontId="0" fillId="0" borderId="24" xfId="0" applyBorder="1" applyAlignment="1">
      <alignment horizontal="center"/>
    </xf>
    <xf numFmtId="0" fontId="11" fillId="0" borderId="27" xfId="0" applyFont="1" applyBorder="1" applyAlignment="1">
      <alignment horizontal="center"/>
    </xf>
    <xf numFmtId="0" fontId="8" fillId="0" borderId="14" xfId="0" applyFont="1" applyBorder="1" applyAlignment="1">
      <alignment horizontal="center" vertical="center" textRotation="90" wrapText="1"/>
    </xf>
    <xf numFmtId="0" fontId="8" fillId="0" borderId="8" xfId="0" applyFont="1" applyBorder="1" applyAlignment="1">
      <alignment horizontal="center" vertical="center"/>
    </xf>
    <xf numFmtId="0" fontId="9" fillId="0" borderId="8" xfId="0" applyFont="1" applyBorder="1" applyAlignment="1">
      <alignment vertical="center"/>
    </xf>
    <xf numFmtId="9" fontId="8" fillId="0" borderId="19" xfId="0" applyNumberFormat="1" applyFont="1" applyBorder="1" applyAlignment="1">
      <alignment vertical="center"/>
    </xf>
    <xf numFmtId="0" fontId="7" fillId="0" borderId="8" xfId="0" applyFont="1" applyBorder="1" applyAlignment="1">
      <alignment horizontal="center" vertical="center"/>
    </xf>
    <xf numFmtId="10" fontId="8" fillId="0" borderId="20" xfId="0" applyNumberFormat="1" applyFont="1" applyBorder="1" applyAlignment="1">
      <alignment vertical="center"/>
    </xf>
    <xf numFmtId="9" fontId="8" fillId="0" borderId="20" xfId="0" applyNumberFormat="1" applyFont="1" applyBorder="1" applyAlignment="1">
      <alignment vertical="center"/>
    </xf>
    <xf numFmtId="0" fontId="8" fillId="0" borderId="11" xfId="0" applyFont="1" applyBorder="1" applyAlignment="1">
      <alignment vertical="center"/>
    </xf>
    <xf numFmtId="0" fontId="7" fillId="0" borderId="11" xfId="0" applyFont="1" applyBorder="1" applyAlignment="1">
      <alignment horizontal="center" vertical="center"/>
    </xf>
    <xf numFmtId="0" fontId="8" fillId="0" borderId="0" xfId="0" applyFont="1" applyAlignment="1">
      <alignment horizontal="justify" vertical="center" wrapText="1"/>
    </xf>
    <xf numFmtId="9" fontId="8" fillId="0" borderId="19" xfId="0" applyNumberFormat="1" applyFont="1" applyBorder="1" applyAlignment="1">
      <alignment horizontal="center" vertical="center"/>
    </xf>
    <xf numFmtId="0" fontId="7" fillId="0" borderId="9" xfId="0" applyFont="1" applyBorder="1" applyAlignment="1">
      <alignment horizontal="center" vertical="center" wrapText="1"/>
    </xf>
    <xf numFmtId="0" fontId="8" fillId="0" borderId="10" xfId="0" applyFont="1" applyBorder="1" applyAlignment="1">
      <alignment horizontal="justify" vertical="center" wrapText="1"/>
    </xf>
    <xf numFmtId="9" fontId="8" fillId="0" borderId="20" xfId="0" applyNumberFormat="1" applyFont="1" applyBorder="1" applyAlignment="1">
      <alignment horizontal="center" vertical="center"/>
    </xf>
    <xf numFmtId="0" fontId="8" fillId="0" borderId="11" xfId="0" applyFont="1" applyBorder="1" applyAlignment="1">
      <alignment horizontal="center" vertical="center"/>
    </xf>
    <xf numFmtId="0" fontId="8" fillId="0" borderId="23" xfId="0" applyFont="1" applyBorder="1" applyAlignment="1">
      <alignment horizontal="justify" vertical="center" wrapText="1"/>
    </xf>
    <xf numFmtId="9" fontId="8" fillId="0" borderId="23" xfId="0" applyNumberFormat="1" applyFont="1" applyBorder="1" applyAlignment="1">
      <alignment horizontal="center" vertical="center"/>
    </xf>
    <xf numFmtId="10" fontId="8" fillId="0" borderId="19" xfId="0" applyNumberFormat="1" applyFont="1" applyBorder="1" applyAlignment="1">
      <alignment horizontal="center" vertical="center"/>
    </xf>
    <xf numFmtId="10" fontId="8" fillId="0" borderId="20" xfId="0" applyNumberFormat="1" applyFont="1" applyBorder="1" applyAlignment="1">
      <alignment horizontal="center" vertical="center"/>
    </xf>
    <xf numFmtId="0" fontId="8" fillId="0" borderId="20" xfId="0" applyFont="1" applyBorder="1" applyAlignment="1">
      <alignment horizontal="center" vertical="center"/>
    </xf>
    <xf numFmtId="0" fontId="7" fillId="0" borderId="0" xfId="0" applyFont="1" applyAlignment="1">
      <alignment vertical="center" wrapText="1"/>
    </xf>
    <xf numFmtId="0" fontId="7" fillId="0" borderId="23" xfId="0" applyFont="1" applyBorder="1" applyAlignment="1">
      <alignment vertical="center" wrapText="1"/>
    </xf>
    <xf numFmtId="0" fontId="7" fillId="0" borderId="5" xfId="0" applyFont="1" applyBorder="1" applyAlignment="1">
      <alignment vertical="center" wrapText="1"/>
    </xf>
    <xf numFmtId="0" fontId="7" fillId="0" borderId="22" xfId="0" applyFont="1" applyBorder="1" applyAlignment="1">
      <alignment vertical="center" wrapText="1"/>
    </xf>
    <xf numFmtId="0" fontId="7" fillId="0" borderId="13" xfId="0" applyFont="1" applyBorder="1" applyAlignment="1">
      <alignment horizontal="center" vertical="center"/>
    </xf>
    <xf numFmtId="10" fontId="8" fillId="0" borderId="19" xfId="0" applyNumberFormat="1" applyFont="1" applyBorder="1" applyAlignment="1">
      <alignment horizontal="center" vertical="center"/>
    </xf>
    <xf numFmtId="0" fontId="8" fillId="0" borderId="19" xfId="0" applyFont="1" applyBorder="1" applyAlignment="1">
      <alignment horizontal="center" vertical="center"/>
    </xf>
    <xf numFmtId="0" fontId="8" fillId="0" borderId="24" xfId="0" applyFont="1" applyBorder="1" applyAlignment="1">
      <alignment horizontal="center" vertical="center"/>
    </xf>
    <xf numFmtId="0" fontId="9" fillId="0" borderId="15" xfId="0" applyFont="1" applyBorder="1" applyAlignment="1">
      <alignment vertical="center"/>
    </xf>
    <xf numFmtId="0" fontId="7" fillId="0" borderId="4" xfId="0" applyFont="1" applyBorder="1" applyAlignment="1">
      <alignment vertical="center" wrapText="1"/>
    </xf>
    <xf numFmtId="0" fontId="8" fillId="0" borderId="0" xfId="0" applyFont="1" applyAlignment="1">
      <alignment vertical="center" wrapText="1"/>
    </xf>
    <xf numFmtId="0" fontId="8" fillId="0" borderId="23" xfId="0" applyFont="1" applyBorder="1" applyAlignment="1">
      <alignment vertical="center" wrapText="1"/>
    </xf>
    <xf numFmtId="0" fontId="7" fillId="0" borderId="7" xfId="0" applyFont="1" applyBorder="1" applyAlignment="1">
      <alignment horizontal="center" vertical="center" wrapText="1"/>
    </xf>
    <xf numFmtId="0" fontId="8" fillId="0" borderId="5" xfId="0" applyFont="1" applyBorder="1" applyAlignment="1">
      <alignment vertical="center" wrapText="1"/>
    </xf>
    <xf numFmtId="0" fontId="8" fillId="0" borderId="22" xfId="0" applyFont="1" applyBorder="1" applyAlignment="1">
      <alignment vertical="center" wrapText="1"/>
    </xf>
    <xf numFmtId="0" fontId="12" fillId="0" borderId="0" xfId="0" applyFont="1" applyAlignment="1">
      <alignment vertical="center" wrapText="1"/>
    </xf>
    <xf numFmtId="0" fontId="12" fillId="0" borderId="23" xfId="0" applyFont="1" applyBorder="1" applyAlignment="1">
      <alignment vertical="center" wrapText="1"/>
    </xf>
    <xf numFmtId="0" fontId="10" fillId="0" borderId="12" xfId="0" applyFont="1" applyBorder="1" applyAlignment="1">
      <alignment horizontal="center"/>
    </xf>
    <xf numFmtId="0" fontId="10" fillId="0" borderId="13" xfId="0" applyFont="1" applyBorder="1" applyAlignment="1">
      <alignment horizontal="center"/>
    </xf>
    <xf numFmtId="0" fontId="10" fillId="0" borderId="17" xfId="0" applyFont="1" applyBorder="1" applyAlignment="1">
      <alignment horizontal="center"/>
    </xf>
    <xf numFmtId="0" fontId="7" fillId="0" borderId="12" xfId="0" applyFont="1" applyBorder="1" applyAlignment="1">
      <alignment horizontal="center" vertical="center"/>
    </xf>
    <xf numFmtId="0" fontId="7" fillId="0" borderId="17" xfId="0" applyFont="1" applyBorder="1" applyAlignment="1">
      <alignment horizontal="center" vertical="center"/>
    </xf>
    <xf numFmtId="0" fontId="0" fillId="0" borderId="3" xfId="0" applyBorder="1" applyAlignment="1">
      <alignment horizontal="center" vertical="center"/>
    </xf>
    <xf numFmtId="43" fontId="0" fillId="0" borderId="0" xfId="1" applyFont="1" applyAlignment="1">
      <alignment horizontal="center"/>
    </xf>
    <xf numFmtId="0" fontId="6" fillId="4" borderId="0" xfId="0" applyFont="1" applyFill="1" applyAlignment="1">
      <alignment horizontal="center"/>
    </xf>
    <xf numFmtId="0" fontId="5" fillId="4" borderId="5" xfId="0" applyFont="1" applyFill="1" applyBorder="1" applyAlignment="1">
      <alignment horizontal="left" vertical="center"/>
    </xf>
    <xf numFmtId="0" fontId="5" fillId="4" borderId="0" xfId="0" applyFont="1" applyFill="1" applyAlignment="1">
      <alignment horizontal="left" vertical="center"/>
    </xf>
    <xf numFmtId="0" fontId="4" fillId="4" borderId="0" xfId="0" applyFont="1" applyFill="1" applyAlignment="1">
      <alignment horizontal="left" vertical="center"/>
    </xf>
    <xf numFmtId="0" fontId="5" fillId="4" borderId="4" xfId="0" applyFont="1" applyFill="1" applyBorder="1" applyAlignment="1">
      <alignment horizontal="left" vertical="center"/>
    </xf>
    <xf numFmtId="0" fontId="5" fillId="4" borderId="12" xfId="0" applyFont="1" applyFill="1" applyBorder="1" applyAlignment="1">
      <alignment horizontal="left" vertical="center"/>
    </xf>
    <xf numFmtId="0" fontId="5" fillId="4" borderId="13" xfId="0" applyFont="1" applyFill="1" applyBorder="1" applyAlignment="1">
      <alignment horizontal="left" vertical="center"/>
    </xf>
    <xf numFmtId="0" fontId="7" fillId="6" borderId="0" xfId="0" applyFont="1" applyFill="1" applyAlignment="1">
      <alignment vertical="center" wrapText="1"/>
    </xf>
    <xf numFmtId="0" fontId="7" fillId="5" borderId="12" xfId="0" applyFont="1" applyFill="1" applyBorder="1" applyAlignment="1">
      <alignment vertical="center"/>
    </xf>
    <xf numFmtId="0" fontId="7" fillId="5" borderId="13" xfId="0" applyFont="1" applyFill="1" applyBorder="1" applyAlignment="1">
      <alignment vertical="center"/>
    </xf>
    <xf numFmtId="0" fontId="7" fillId="6" borderId="5" xfId="0" applyFont="1" applyFill="1" applyBorder="1" applyAlignment="1">
      <alignment vertical="center" wrapText="1"/>
    </xf>
    <xf numFmtId="0" fontId="8" fillId="6" borderId="0" xfId="0" applyFont="1" applyFill="1" applyAlignment="1">
      <alignment vertical="center" wrapText="1"/>
    </xf>
    <xf numFmtId="0" fontId="7" fillId="9" borderId="0" xfId="0" applyFont="1" applyFill="1" applyAlignment="1">
      <alignment vertical="center" wrapText="1"/>
    </xf>
    <xf numFmtId="0" fontId="7" fillId="7" borderId="4" xfId="0" applyFont="1" applyFill="1" applyBorder="1" applyAlignment="1">
      <alignment vertical="center" wrapText="1"/>
    </xf>
    <xf numFmtId="0" fontId="7" fillId="7" borderId="5" xfId="0" applyFont="1" applyFill="1" applyBorder="1" applyAlignment="1">
      <alignment vertical="center" wrapText="1"/>
    </xf>
    <xf numFmtId="0" fontId="7" fillId="8" borderId="0" xfId="0" applyFont="1" applyFill="1" applyAlignment="1">
      <alignment vertical="center" wrapText="1"/>
    </xf>
    <xf numFmtId="0" fontId="8" fillId="8" borderId="0" xfId="0" applyFont="1" applyFill="1" applyAlignment="1">
      <alignment vertical="center" wrapText="1"/>
    </xf>
    <xf numFmtId="0" fontId="7" fillId="8" borderId="5" xfId="0" applyFont="1" applyFill="1" applyBorder="1" applyAlignment="1">
      <alignment vertical="center" wrapText="1"/>
    </xf>
    <xf numFmtId="0" fontId="8" fillId="8" borderId="5" xfId="0" applyFont="1" applyFill="1" applyBorder="1" applyAlignment="1">
      <alignment vertical="center" wrapText="1"/>
    </xf>
    <xf numFmtId="0" fontId="8" fillId="9" borderId="0" xfId="0" applyFont="1" applyFill="1" applyAlignment="1">
      <alignment vertical="center" wrapText="1"/>
    </xf>
    <xf numFmtId="0" fontId="8" fillId="9" borderId="7" xfId="0" applyFont="1" applyFill="1" applyBorder="1" applyAlignment="1">
      <alignment vertical="center" wrapText="1"/>
    </xf>
    <xf numFmtId="0" fontId="8" fillId="9" borderId="19" xfId="0" applyFont="1" applyFill="1" applyBorder="1" applyAlignment="1">
      <alignment horizontal="center" vertical="center"/>
    </xf>
    <xf numFmtId="0" fontId="8" fillId="0" borderId="15" xfId="0" applyFont="1" applyBorder="1" applyAlignment="1">
      <alignment vertical="center"/>
    </xf>
    <xf numFmtId="0" fontId="8" fillId="9" borderId="8" xfId="0" applyFont="1" applyFill="1" applyBorder="1" applyAlignment="1">
      <alignment horizontal="center" vertical="center"/>
    </xf>
    <xf numFmtId="0" fontId="9" fillId="3" borderId="15" xfId="0" applyFont="1" applyFill="1" applyBorder="1" applyAlignment="1">
      <alignment vertical="center"/>
    </xf>
    <xf numFmtId="0" fontId="7" fillId="9" borderId="5" xfId="0" applyFont="1" applyFill="1" applyBorder="1" applyAlignment="1">
      <alignment vertical="center" wrapText="1"/>
    </xf>
    <xf numFmtId="0" fontId="7" fillId="10" borderId="13" xfId="0" applyFont="1" applyFill="1" applyBorder="1" applyAlignment="1">
      <alignment horizontal="center" vertical="center"/>
    </xf>
    <xf numFmtId="0" fontId="10" fillId="0" borderId="10" xfId="0" applyFont="1" applyBorder="1" applyAlignment="1">
      <alignment horizontal="center"/>
    </xf>
  </cellXfs>
  <cellStyles count="3">
    <cellStyle name="Millares" xfId="1" builtinId="3"/>
    <cellStyle name="Normal" xfId="0" builtinId="0"/>
    <cellStyle name="Porcentaje" xfId="2" builtinId="5"/>
  </cellStyles>
  <dxfs count="0"/>
  <tableStyles count="0" defaultTableStyle="TableStyleMedium2" defaultPivotStyle="PivotStyleLight16"/>
  <colors>
    <mruColors>
      <color rgb="FFFFFFCC"/>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3:L21"/>
  <sheetViews>
    <sheetView workbookViewId="0">
      <selection activeCell="B35" sqref="B35"/>
    </sheetView>
  </sheetViews>
  <sheetFormatPr baseColWidth="10" defaultColWidth="11.453125" defaultRowHeight="14.5" x14ac:dyDescent="0.35"/>
  <cols>
    <col min="2" max="2" width="13.08984375" style="5" bestFit="1" customWidth="1"/>
    <col min="3" max="3" width="8.6328125" style="4" customWidth="1"/>
    <col min="5" max="5" width="13.08984375" style="5" bestFit="1" customWidth="1"/>
    <col min="6" max="6" width="13.08984375" bestFit="1" customWidth="1"/>
    <col min="8" max="8" width="13.08984375" bestFit="1" customWidth="1"/>
    <col min="10" max="10" width="9.90625" bestFit="1" customWidth="1"/>
    <col min="11" max="12" width="13.08984375" bestFit="1" customWidth="1"/>
  </cols>
  <sheetData>
    <row r="3" spans="2:12" ht="15" thickBot="1" x14ac:dyDescent="0.4"/>
    <row r="4" spans="2:12" ht="15" thickBot="1" x14ac:dyDescent="0.4">
      <c r="D4" s="1" t="s">
        <v>0</v>
      </c>
      <c r="H4" s="5"/>
      <c r="I4" s="4"/>
      <c r="J4" s="1" t="s">
        <v>0</v>
      </c>
      <c r="K4" s="5"/>
    </row>
    <row r="5" spans="2:12" ht="15" thickBot="1" x14ac:dyDescent="0.4">
      <c r="B5" s="5">
        <v>562500</v>
      </c>
      <c r="C5" s="4">
        <v>2016</v>
      </c>
      <c r="D5" s="2">
        <v>0.05</v>
      </c>
      <c r="E5" s="5">
        <f>+B5-D5</f>
        <v>562499.94999999995</v>
      </c>
      <c r="F5" s="6">
        <f>+E5</f>
        <v>562499.94999999995</v>
      </c>
      <c r="H5" s="5">
        <v>187500</v>
      </c>
      <c r="I5" s="4">
        <v>2016</v>
      </c>
      <c r="J5" s="2">
        <v>0.05</v>
      </c>
      <c r="K5" s="5">
        <f>+H5-J5</f>
        <v>187499.95</v>
      </c>
      <c r="L5" s="6">
        <f>+K5</f>
        <v>187499.95</v>
      </c>
    </row>
    <row r="6" spans="2:12" ht="15" thickBot="1" x14ac:dyDescent="0.4">
      <c r="B6" s="176">
        <v>2250000</v>
      </c>
      <c r="C6" s="175">
        <v>2017</v>
      </c>
      <c r="D6" s="3">
        <v>0.45</v>
      </c>
      <c r="E6" s="5">
        <f>+B6*D6</f>
        <v>1012500</v>
      </c>
      <c r="H6" s="176">
        <v>1875000</v>
      </c>
      <c r="I6" s="175">
        <v>2017</v>
      </c>
      <c r="J6" s="3">
        <v>0.45</v>
      </c>
      <c r="K6" s="5">
        <f>+H6*J6</f>
        <v>843750</v>
      </c>
    </row>
    <row r="7" spans="2:12" ht="15" thickBot="1" x14ac:dyDescent="0.4">
      <c r="B7" s="176"/>
      <c r="C7" s="175"/>
      <c r="D7" s="3">
        <v>0.3</v>
      </c>
      <c r="E7" s="5">
        <f>+B6*D7</f>
        <v>675000</v>
      </c>
      <c r="H7" s="176"/>
      <c r="I7" s="175"/>
      <c r="J7" s="3">
        <v>0.3</v>
      </c>
      <c r="K7" s="5">
        <f>+H6*J7</f>
        <v>562500</v>
      </c>
    </row>
    <row r="8" spans="2:12" ht="15" thickBot="1" x14ac:dyDescent="0.4">
      <c r="B8" s="176"/>
      <c r="C8" s="175"/>
      <c r="D8" s="3">
        <v>0.2</v>
      </c>
      <c r="E8" s="5">
        <f>+B6*D8</f>
        <v>450000</v>
      </c>
      <c r="H8" s="176"/>
      <c r="I8" s="175"/>
      <c r="J8" s="3">
        <v>0.2</v>
      </c>
      <c r="K8" s="5">
        <f>+H6*J8</f>
        <v>375000</v>
      </c>
    </row>
    <row r="9" spans="2:12" ht="15" thickBot="1" x14ac:dyDescent="0.4">
      <c r="B9" s="176"/>
      <c r="C9" s="175"/>
      <c r="D9" s="3">
        <v>0.02</v>
      </c>
      <c r="E9" s="5">
        <f>+B6*D9</f>
        <v>45000</v>
      </c>
      <c r="F9" s="6">
        <f>SUM(E6:E9)</f>
        <v>2182500</v>
      </c>
      <c r="H9" s="176"/>
      <c r="I9" s="175"/>
      <c r="J9" s="3">
        <v>0.05</v>
      </c>
      <c r="K9" s="5">
        <f>+H6*J9</f>
        <v>93750</v>
      </c>
      <c r="L9" s="6">
        <f>SUM(K6:K9)</f>
        <v>1875000</v>
      </c>
    </row>
    <row r="10" spans="2:12" ht="15" thickBot="1" x14ac:dyDescent="0.4">
      <c r="B10" s="176">
        <v>2250000</v>
      </c>
      <c r="C10" s="175">
        <v>2018</v>
      </c>
      <c r="D10" s="3">
        <v>0.45</v>
      </c>
      <c r="E10" s="5">
        <f>+B10*D10</f>
        <v>1012500</v>
      </c>
      <c r="H10" s="176">
        <v>1875000</v>
      </c>
      <c r="I10" s="175">
        <v>2018</v>
      </c>
      <c r="J10" s="3">
        <v>0.45</v>
      </c>
      <c r="K10" s="5">
        <f>+H10*J10</f>
        <v>843750</v>
      </c>
    </row>
    <row r="11" spans="2:12" ht="15" thickBot="1" x14ac:dyDescent="0.4">
      <c r="B11" s="176"/>
      <c r="C11" s="175"/>
      <c r="D11" s="3">
        <v>0.3</v>
      </c>
      <c r="E11" s="5">
        <f>+B10*D11</f>
        <v>675000</v>
      </c>
      <c r="H11" s="176"/>
      <c r="I11" s="175"/>
      <c r="J11" s="3">
        <v>0.3</v>
      </c>
      <c r="K11" s="5">
        <f>+H10*J11</f>
        <v>562500</v>
      </c>
    </row>
    <row r="12" spans="2:12" ht="15" thickBot="1" x14ac:dyDescent="0.4">
      <c r="B12" s="176"/>
      <c r="C12" s="175"/>
      <c r="D12" s="3">
        <v>0.2</v>
      </c>
      <c r="E12" s="5">
        <f>+B10*D12</f>
        <v>450000</v>
      </c>
      <c r="H12" s="176"/>
      <c r="I12" s="175"/>
      <c r="J12" s="3">
        <v>0.2</v>
      </c>
      <c r="K12" s="5">
        <f>+H10*J12</f>
        <v>375000</v>
      </c>
    </row>
    <row r="13" spans="2:12" ht="15" thickBot="1" x14ac:dyDescent="0.4">
      <c r="B13" s="176"/>
      <c r="C13" s="175"/>
      <c r="D13" s="3">
        <v>0.05</v>
      </c>
      <c r="E13" s="5">
        <f>+B10*D13</f>
        <v>112500</v>
      </c>
      <c r="F13" s="6">
        <f>SUM(E10:E13)</f>
        <v>2250000</v>
      </c>
      <c r="H13" s="176"/>
      <c r="I13" s="175"/>
      <c r="J13" s="3">
        <v>0.05</v>
      </c>
      <c r="K13" s="5">
        <f>+H10*J13</f>
        <v>93750</v>
      </c>
      <c r="L13" s="6">
        <f>SUM(K10:K13)</f>
        <v>1875000</v>
      </c>
    </row>
    <row r="14" spans="2:12" ht="15" thickBot="1" x14ac:dyDescent="0.4">
      <c r="B14" s="176">
        <v>1687500</v>
      </c>
      <c r="C14" s="175">
        <v>2019</v>
      </c>
      <c r="D14" s="3">
        <v>0.45</v>
      </c>
      <c r="E14" s="5">
        <f>+B14*D14</f>
        <v>759375</v>
      </c>
      <c r="H14" s="176">
        <v>1687500</v>
      </c>
      <c r="I14" s="175">
        <v>2019</v>
      </c>
      <c r="J14" s="3">
        <v>0.45</v>
      </c>
      <c r="K14" s="5">
        <f>+H14*J14</f>
        <v>759375</v>
      </c>
    </row>
    <row r="15" spans="2:12" ht="15" thickBot="1" x14ac:dyDescent="0.4">
      <c r="B15" s="176"/>
      <c r="C15" s="175"/>
      <c r="D15" s="3">
        <v>0.3</v>
      </c>
      <c r="E15" s="5">
        <f>+B14*D15</f>
        <v>506250</v>
      </c>
      <c r="H15" s="176"/>
      <c r="I15" s="175"/>
      <c r="J15" s="3">
        <v>0.3</v>
      </c>
      <c r="K15" s="5">
        <f>+H14*J15</f>
        <v>506250</v>
      </c>
    </row>
    <row r="16" spans="2:12" ht="15" thickBot="1" x14ac:dyDescent="0.4">
      <c r="B16" s="176"/>
      <c r="C16" s="175"/>
      <c r="D16" s="3">
        <v>0.2</v>
      </c>
      <c r="E16" s="5">
        <f>+B14*D16</f>
        <v>337500</v>
      </c>
      <c r="F16" s="6">
        <f>SUM(E14:E16)</f>
        <v>1603125</v>
      </c>
      <c r="H16" s="176"/>
      <c r="I16" s="175"/>
      <c r="J16" s="3">
        <v>0.2</v>
      </c>
      <c r="K16" s="5">
        <f>+H14*J16</f>
        <v>337500</v>
      </c>
      <c r="L16" s="6">
        <f>SUM(K14:K16)</f>
        <v>1603125</v>
      </c>
    </row>
    <row r="17" spans="2:12" x14ac:dyDescent="0.35">
      <c r="B17" s="5">
        <f>SUM(B5:B16)</f>
        <v>6750000</v>
      </c>
      <c r="E17" s="5">
        <f>SUM(E5:E16)</f>
        <v>6598124.9500000002</v>
      </c>
      <c r="F17" s="5">
        <f>SUM(F5:F16)</f>
        <v>6598124.9500000002</v>
      </c>
      <c r="H17" s="5">
        <f>SUM(H5:H16)</f>
        <v>5625000</v>
      </c>
      <c r="I17" s="4"/>
      <c r="K17" s="5">
        <f>SUM(K5:K16)</f>
        <v>5540624.9500000002</v>
      </c>
      <c r="L17" s="5">
        <f>SUM(L5:L16)</f>
        <v>5540624.9500000002</v>
      </c>
    </row>
    <row r="20" spans="2:12" x14ac:dyDescent="0.35">
      <c r="H20" s="5">
        <v>1875000</v>
      </c>
      <c r="I20">
        <v>100</v>
      </c>
    </row>
    <row r="21" spans="2:12" x14ac:dyDescent="0.35">
      <c r="H21" s="5">
        <f>+H20*I21/I20</f>
        <v>1687500</v>
      </c>
      <c r="I21">
        <v>90</v>
      </c>
    </row>
  </sheetData>
  <mergeCells count="12">
    <mergeCell ref="H6:H9"/>
    <mergeCell ref="I6:I9"/>
    <mergeCell ref="H10:H13"/>
    <mergeCell ref="I10:I13"/>
    <mergeCell ref="H14:H16"/>
    <mergeCell ref="I14:I16"/>
    <mergeCell ref="C6:C9"/>
    <mergeCell ref="C10:C13"/>
    <mergeCell ref="C14:C16"/>
    <mergeCell ref="B6:B9"/>
    <mergeCell ref="B10:B13"/>
    <mergeCell ref="B14:B16"/>
  </mergeCells>
  <pageMargins left="0.7" right="0.7" top="0.75" bottom="0.75" header="0.3" footer="0.3"/>
  <pageSetup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88"/>
  <sheetViews>
    <sheetView zoomScaleNormal="100" zoomScaleSheetLayoutView="68" workbookViewId="0">
      <selection activeCell="B35" sqref="B35"/>
    </sheetView>
  </sheetViews>
  <sheetFormatPr baseColWidth="10" defaultColWidth="11.54296875" defaultRowHeight="12.5" x14ac:dyDescent="0.25"/>
  <cols>
    <col min="1" max="1" width="2.90625" style="13" customWidth="1"/>
    <col min="2" max="2" width="3.36328125" style="13" customWidth="1"/>
    <col min="3" max="3" width="58.54296875" style="13" customWidth="1"/>
    <col min="4" max="6" width="11.54296875" style="7"/>
    <col min="7" max="7" width="15.6328125" style="7" customWidth="1"/>
    <col min="8" max="16384" width="11.54296875" style="13"/>
  </cols>
  <sheetData>
    <row r="1" spans="1:7" ht="18" x14ac:dyDescent="0.4">
      <c r="A1" s="177" t="s">
        <v>1</v>
      </c>
      <c r="B1" s="177"/>
      <c r="C1" s="177"/>
      <c r="D1" s="177"/>
      <c r="E1" s="177"/>
      <c r="F1" s="177"/>
      <c r="G1" s="177"/>
    </row>
    <row r="2" spans="1:7" ht="13" thickBot="1" x14ac:dyDescent="0.3"/>
    <row r="3" spans="1:7" ht="35" thickBot="1" x14ac:dyDescent="0.3">
      <c r="A3" s="182" t="s">
        <v>2</v>
      </c>
      <c r="B3" s="183"/>
      <c r="C3" s="183"/>
      <c r="D3" s="14"/>
      <c r="E3" s="14"/>
      <c r="F3" s="8" t="s">
        <v>3</v>
      </c>
      <c r="G3" s="8" t="s">
        <v>4</v>
      </c>
    </row>
    <row r="4" spans="1:7" ht="20" customHeight="1" x14ac:dyDescent="0.25">
      <c r="A4" s="15"/>
      <c r="B4" s="179" t="s">
        <v>5</v>
      </c>
      <c r="C4" s="179"/>
      <c r="E4" s="16"/>
      <c r="F4" s="9"/>
      <c r="G4" s="9"/>
    </row>
    <row r="5" spans="1:7" ht="23" customHeight="1" x14ac:dyDescent="0.25">
      <c r="A5" s="15"/>
      <c r="B5" s="180" t="s">
        <v>6</v>
      </c>
      <c r="C5" s="180"/>
      <c r="E5" s="16"/>
      <c r="F5" s="9"/>
      <c r="G5" s="9"/>
    </row>
    <row r="6" spans="1:7" ht="37.5" x14ac:dyDescent="0.25">
      <c r="A6" s="15"/>
      <c r="C6" s="17" t="s">
        <v>7</v>
      </c>
      <c r="E6" s="16"/>
      <c r="F6" s="9"/>
      <c r="G6" s="9"/>
    </row>
    <row r="7" spans="1:7" ht="75" x14ac:dyDescent="0.25">
      <c r="A7" s="15"/>
      <c r="C7" s="17" t="s">
        <v>8</v>
      </c>
      <c r="E7" s="16"/>
      <c r="F7" s="9"/>
      <c r="G7" s="9"/>
    </row>
    <row r="8" spans="1:7" ht="37.5" x14ac:dyDescent="0.25">
      <c r="A8" s="15"/>
      <c r="C8" s="17" t="s">
        <v>9</v>
      </c>
      <c r="E8" s="16"/>
      <c r="F8" s="9"/>
      <c r="G8" s="9"/>
    </row>
    <row r="9" spans="1:7" x14ac:dyDescent="0.25">
      <c r="A9" s="15"/>
      <c r="C9" s="17" t="s">
        <v>10</v>
      </c>
      <c r="E9" s="16"/>
      <c r="F9" s="9"/>
      <c r="G9" s="9"/>
    </row>
    <row r="10" spans="1:7" ht="13" x14ac:dyDescent="0.25">
      <c r="A10" s="15"/>
      <c r="B10" s="179" t="s">
        <v>11</v>
      </c>
      <c r="C10" s="179"/>
      <c r="E10" s="16"/>
      <c r="F10" s="9"/>
      <c r="G10" s="9"/>
    </row>
    <row r="11" spans="1:7" ht="25.5" x14ac:dyDescent="0.25">
      <c r="A11" s="15"/>
      <c r="C11" s="17" t="s">
        <v>12</v>
      </c>
      <c r="D11" s="18">
        <v>0.05</v>
      </c>
      <c r="E11" s="16"/>
      <c r="F11" s="9"/>
      <c r="G11" s="9"/>
    </row>
    <row r="12" spans="1:7" ht="51" thickBot="1" x14ac:dyDescent="0.3">
      <c r="A12" s="19"/>
      <c r="B12" s="20"/>
      <c r="C12" s="21" t="s">
        <v>13</v>
      </c>
      <c r="D12" s="22"/>
      <c r="E12" s="23">
        <f>SUM(D11:D12)</f>
        <v>0.05</v>
      </c>
      <c r="F12" s="10" t="s">
        <v>14</v>
      </c>
      <c r="G12" s="10">
        <v>2016</v>
      </c>
    </row>
    <row r="13" spans="1:7" ht="13" x14ac:dyDescent="0.25">
      <c r="A13" s="24"/>
      <c r="B13" s="178" t="s">
        <v>15</v>
      </c>
      <c r="C13" s="178"/>
      <c r="D13" s="11"/>
      <c r="E13" s="12"/>
      <c r="F13" s="9"/>
      <c r="G13" s="9"/>
    </row>
    <row r="14" spans="1:7" ht="25.5" x14ac:dyDescent="0.25">
      <c r="A14" s="15"/>
      <c r="C14" s="17" t="s">
        <v>16</v>
      </c>
      <c r="D14" s="18">
        <v>0.05</v>
      </c>
      <c r="E14" s="16"/>
      <c r="F14" s="9"/>
      <c r="G14" s="9"/>
    </row>
    <row r="15" spans="1:7" ht="50.5" x14ac:dyDescent="0.25">
      <c r="A15" s="15"/>
      <c r="C15" s="17" t="s">
        <v>13</v>
      </c>
      <c r="D15" s="18">
        <v>0.05</v>
      </c>
      <c r="E15" s="16"/>
      <c r="F15" s="9"/>
      <c r="G15" s="9"/>
    </row>
    <row r="16" spans="1:7" ht="13" x14ac:dyDescent="0.25">
      <c r="A16" s="15"/>
      <c r="C16" s="17" t="s">
        <v>17</v>
      </c>
      <c r="D16" s="18">
        <v>0.05</v>
      </c>
      <c r="E16" s="16"/>
      <c r="F16" s="9"/>
      <c r="G16" s="9"/>
    </row>
    <row r="17" spans="1:7" ht="13" x14ac:dyDescent="0.25">
      <c r="A17" s="15"/>
      <c r="B17" s="179" t="s">
        <v>18</v>
      </c>
      <c r="C17" s="179"/>
      <c r="E17" s="16"/>
      <c r="F17" s="9"/>
      <c r="G17" s="9"/>
    </row>
    <row r="18" spans="1:7" ht="37.5" x14ac:dyDescent="0.25">
      <c r="A18" s="15"/>
      <c r="C18" s="17" t="s">
        <v>19</v>
      </c>
      <c r="D18" s="18">
        <v>0.1</v>
      </c>
      <c r="E18" s="16"/>
      <c r="F18" s="9"/>
      <c r="G18" s="9"/>
    </row>
    <row r="19" spans="1:7" x14ac:dyDescent="0.25">
      <c r="A19" s="15"/>
      <c r="C19" s="17" t="s">
        <v>20</v>
      </c>
      <c r="D19" s="18">
        <v>0.15</v>
      </c>
      <c r="E19" s="16"/>
      <c r="F19" s="9"/>
      <c r="G19" s="9"/>
    </row>
    <row r="20" spans="1:7" ht="38" thickBot="1" x14ac:dyDescent="0.3">
      <c r="A20" s="19"/>
      <c r="B20" s="20"/>
      <c r="C20" s="21" t="s">
        <v>21</v>
      </c>
      <c r="D20" s="22">
        <v>0.05</v>
      </c>
      <c r="E20" s="23">
        <f>SUM(D14:D20)</f>
        <v>0.45</v>
      </c>
      <c r="F20" s="10" t="s">
        <v>22</v>
      </c>
      <c r="G20" s="10">
        <v>2017</v>
      </c>
    </row>
    <row r="21" spans="1:7" ht="13" x14ac:dyDescent="0.25">
      <c r="A21" s="24"/>
      <c r="B21" s="178" t="s">
        <v>23</v>
      </c>
      <c r="C21" s="178"/>
      <c r="D21" s="11"/>
      <c r="E21" s="12"/>
      <c r="F21" s="9"/>
      <c r="G21" s="9"/>
    </row>
    <row r="22" spans="1:7" x14ac:dyDescent="0.25">
      <c r="A22" s="15"/>
      <c r="C22" s="17" t="s">
        <v>24</v>
      </c>
      <c r="D22" s="18">
        <v>0.05</v>
      </c>
      <c r="E22" s="16"/>
      <c r="F22" s="9"/>
      <c r="G22" s="9"/>
    </row>
    <row r="23" spans="1:7" ht="13" x14ac:dyDescent="0.25">
      <c r="A23" s="15"/>
      <c r="C23" s="17" t="s">
        <v>25</v>
      </c>
      <c r="D23" s="18">
        <v>0.05</v>
      </c>
      <c r="E23" s="16"/>
      <c r="F23" s="9"/>
      <c r="G23" s="9"/>
    </row>
    <row r="24" spans="1:7" x14ac:dyDescent="0.25">
      <c r="A24" s="15"/>
      <c r="C24" s="17" t="s">
        <v>26</v>
      </c>
      <c r="D24" s="18">
        <v>0.05</v>
      </c>
      <c r="E24" s="16"/>
      <c r="F24" s="9"/>
      <c r="G24" s="9"/>
    </row>
    <row r="25" spans="1:7" x14ac:dyDescent="0.25">
      <c r="A25" s="15"/>
      <c r="C25" s="17" t="s">
        <v>27</v>
      </c>
      <c r="D25" s="18">
        <v>0.05</v>
      </c>
      <c r="E25" s="16"/>
      <c r="F25" s="9"/>
      <c r="G25" s="9"/>
    </row>
    <row r="26" spans="1:7" ht="38" thickBot="1" x14ac:dyDescent="0.3">
      <c r="A26" s="19"/>
      <c r="B26" s="20"/>
      <c r="C26" s="21" t="s">
        <v>28</v>
      </c>
      <c r="D26" s="22">
        <v>0.1</v>
      </c>
      <c r="E26" s="23">
        <f>SUM(D22:D26)</f>
        <v>0.30000000000000004</v>
      </c>
      <c r="F26" s="10" t="s">
        <v>29</v>
      </c>
      <c r="G26" s="10">
        <v>2017</v>
      </c>
    </row>
    <row r="27" spans="1:7" ht="13" x14ac:dyDescent="0.25">
      <c r="A27" s="24"/>
      <c r="B27" s="178" t="s">
        <v>30</v>
      </c>
      <c r="C27" s="178"/>
      <c r="D27" s="11"/>
      <c r="E27" s="12"/>
      <c r="F27" s="9"/>
      <c r="G27" s="9"/>
    </row>
    <row r="28" spans="1:7" ht="25" x14ac:dyDescent="0.25">
      <c r="A28" s="15"/>
      <c r="C28" s="17" t="s">
        <v>31</v>
      </c>
      <c r="D28" s="18"/>
      <c r="E28" s="16"/>
      <c r="F28" s="9"/>
      <c r="G28" s="9"/>
    </row>
    <row r="29" spans="1:7" ht="75" x14ac:dyDescent="0.25">
      <c r="A29" s="15"/>
      <c r="C29" s="17" t="s">
        <v>32</v>
      </c>
      <c r="D29" s="18">
        <v>0.15</v>
      </c>
      <c r="E29" s="16"/>
      <c r="F29" s="9"/>
      <c r="G29" s="9"/>
    </row>
    <row r="30" spans="1:7" ht="13" thickBot="1" x14ac:dyDescent="0.3">
      <c r="A30" s="19"/>
      <c r="B30" s="20"/>
      <c r="C30" s="21" t="s">
        <v>33</v>
      </c>
      <c r="D30" s="22">
        <v>0.05</v>
      </c>
      <c r="E30" s="23">
        <f>SUM(D29:D30)</f>
        <v>0.2</v>
      </c>
      <c r="F30" s="10" t="s">
        <v>34</v>
      </c>
      <c r="G30" s="10">
        <v>2017</v>
      </c>
    </row>
    <row r="31" spans="1:7" ht="13" x14ac:dyDescent="0.25">
      <c r="A31" s="181" t="s">
        <v>35</v>
      </c>
      <c r="B31" s="178"/>
      <c r="C31" s="178"/>
      <c r="D31" s="11"/>
      <c r="E31" s="12"/>
      <c r="F31" s="9"/>
      <c r="G31" s="9"/>
    </row>
    <row r="32" spans="1:7" ht="13" x14ac:dyDescent="0.25">
      <c r="A32" s="15"/>
      <c r="B32" s="179" t="s">
        <v>36</v>
      </c>
      <c r="C32" s="179"/>
      <c r="E32" s="16"/>
      <c r="F32" s="9"/>
      <c r="G32" s="9"/>
    </row>
    <row r="33" spans="1:7" x14ac:dyDescent="0.25">
      <c r="A33" s="15"/>
      <c r="B33" s="180" t="s">
        <v>37</v>
      </c>
      <c r="C33" s="180"/>
      <c r="E33" s="16"/>
      <c r="F33" s="9"/>
      <c r="G33" s="9"/>
    </row>
    <row r="34" spans="1:7" ht="37.5" x14ac:dyDescent="0.25">
      <c r="A34" s="15"/>
      <c r="C34" s="17" t="s">
        <v>38</v>
      </c>
      <c r="E34" s="16"/>
      <c r="F34" s="9"/>
      <c r="G34" s="9"/>
    </row>
    <row r="35" spans="1:7" ht="75" x14ac:dyDescent="0.25">
      <c r="A35" s="15"/>
      <c r="C35" s="17" t="s">
        <v>8</v>
      </c>
      <c r="E35" s="16"/>
      <c r="F35" s="9"/>
      <c r="G35" s="9"/>
    </row>
    <row r="36" spans="1:7" ht="37.5" x14ac:dyDescent="0.25">
      <c r="A36" s="15"/>
      <c r="C36" s="17" t="s">
        <v>9</v>
      </c>
      <c r="E36" s="16"/>
      <c r="F36" s="9"/>
      <c r="G36" s="9"/>
    </row>
    <row r="37" spans="1:7" x14ac:dyDescent="0.25">
      <c r="A37" s="15"/>
      <c r="C37" s="17" t="s">
        <v>39</v>
      </c>
      <c r="E37" s="16"/>
      <c r="F37" s="9"/>
      <c r="G37" s="9"/>
    </row>
    <row r="38" spans="1:7" x14ac:dyDescent="0.25">
      <c r="A38" s="25"/>
      <c r="E38" s="16"/>
      <c r="F38" s="9"/>
      <c r="G38" s="9"/>
    </row>
    <row r="39" spans="1:7" ht="13" x14ac:dyDescent="0.25">
      <c r="A39" s="15"/>
      <c r="B39" s="179" t="s">
        <v>40</v>
      </c>
      <c r="C39" s="179"/>
      <c r="E39" s="16"/>
      <c r="F39" s="9"/>
      <c r="G39" s="9"/>
    </row>
    <row r="40" spans="1:7" ht="25.5" x14ac:dyDescent="0.25">
      <c r="A40" s="15"/>
      <c r="C40" s="17" t="s">
        <v>12</v>
      </c>
      <c r="D40" s="18">
        <v>0.05</v>
      </c>
      <c r="E40" s="16"/>
      <c r="F40" s="9"/>
      <c r="G40" s="9"/>
    </row>
    <row r="41" spans="1:7" ht="51" thickBot="1" x14ac:dyDescent="0.3">
      <c r="A41" s="19"/>
      <c r="B41" s="20"/>
      <c r="C41" s="21" t="s">
        <v>13</v>
      </c>
      <c r="D41" s="22"/>
      <c r="E41" s="23">
        <f>SUM(D40:D41)</f>
        <v>0.05</v>
      </c>
      <c r="F41" s="10" t="s">
        <v>41</v>
      </c>
      <c r="G41" s="10">
        <v>2017</v>
      </c>
    </row>
    <row r="42" spans="1:7" ht="13" x14ac:dyDescent="0.25">
      <c r="A42" s="15"/>
      <c r="B42" s="179" t="s">
        <v>42</v>
      </c>
      <c r="C42" s="179"/>
      <c r="D42" s="18"/>
      <c r="E42" s="16"/>
      <c r="F42" s="9"/>
      <c r="G42" s="9"/>
    </row>
    <row r="43" spans="1:7" ht="25.5" x14ac:dyDescent="0.25">
      <c r="A43" s="15"/>
      <c r="C43" s="17" t="s">
        <v>43</v>
      </c>
      <c r="D43" s="18">
        <v>0.05</v>
      </c>
      <c r="E43" s="16"/>
      <c r="F43" s="9"/>
      <c r="G43" s="9"/>
    </row>
    <row r="44" spans="1:7" ht="50.5" x14ac:dyDescent="0.25">
      <c r="A44" s="15"/>
      <c r="C44" s="17" t="s">
        <v>13</v>
      </c>
      <c r="D44" s="18">
        <v>0.05</v>
      </c>
      <c r="E44" s="16"/>
      <c r="F44" s="9"/>
      <c r="G44" s="9"/>
    </row>
    <row r="45" spans="1:7" ht="13" x14ac:dyDescent="0.25">
      <c r="A45" s="15"/>
      <c r="C45" s="17" t="s">
        <v>44</v>
      </c>
      <c r="D45" s="18">
        <v>0.05</v>
      </c>
      <c r="E45" s="16"/>
      <c r="F45" s="9"/>
      <c r="G45" s="9"/>
    </row>
    <row r="46" spans="1:7" ht="13" x14ac:dyDescent="0.25">
      <c r="A46" s="15"/>
      <c r="B46" s="179" t="s">
        <v>45</v>
      </c>
      <c r="C46" s="179"/>
      <c r="E46" s="16"/>
      <c r="F46" s="9"/>
      <c r="G46" s="9"/>
    </row>
    <row r="47" spans="1:7" ht="37.5" x14ac:dyDescent="0.25">
      <c r="A47" s="15"/>
      <c r="C47" s="17" t="s">
        <v>19</v>
      </c>
      <c r="D47" s="18">
        <v>0.1</v>
      </c>
      <c r="E47" s="16"/>
      <c r="F47" s="9"/>
      <c r="G47" s="9"/>
    </row>
    <row r="48" spans="1:7" x14ac:dyDescent="0.25">
      <c r="A48" s="15"/>
      <c r="C48" s="17" t="s">
        <v>20</v>
      </c>
      <c r="D48" s="18">
        <v>0.15</v>
      </c>
      <c r="E48" s="16"/>
      <c r="F48" s="9"/>
      <c r="G48" s="9"/>
    </row>
    <row r="49" spans="1:7" ht="38" thickBot="1" x14ac:dyDescent="0.3">
      <c r="A49" s="19"/>
      <c r="B49" s="20"/>
      <c r="C49" s="21" t="s">
        <v>21</v>
      </c>
      <c r="D49" s="22">
        <v>0.05</v>
      </c>
      <c r="E49" s="23">
        <f>SUM(D43:D49)</f>
        <v>0.45</v>
      </c>
      <c r="F49" s="10" t="s">
        <v>46</v>
      </c>
      <c r="G49" s="10">
        <v>2018</v>
      </c>
    </row>
    <row r="50" spans="1:7" ht="13" x14ac:dyDescent="0.3">
      <c r="A50" s="24"/>
      <c r="B50" s="26" t="s">
        <v>47</v>
      </c>
      <c r="C50" s="27"/>
      <c r="D50" s="11"/>
      <c r="E50" s="12"/>
      <c r="F50" s="9"/>
      <c r="G50" s="9"/>
    </row>
    <row r="51" spans="1:7" x14ac:dyDescent="0.25">
      <c r="A51" s="15"/>
      <c r="C51" s="17" t="s">
        <v>24</v>
      </c>
      <c r="D51" s="18">
        <v>0.05</v>
      </c>
      <c r="E51" s="16"/>
      <c r="F51" s="9"/>
      <c r="G51" s="9"/>
    </row>
    <row r="52" spans="1:7" ht="13" x14ac:dyDescent="0.25">
      <c r="A52" s="15"/>
      <c r="C52" s="17" t="s">
        <v>25</v>
      </c>
      <c r="D52" s="18">
        <v>0.05</v>
      </c>
      <c r="E52" s="16"/>
      <c r="F52" s="9"/>
      <c r="G52" s="9"/>
    </row>
    <row r="53" spans="1:7" x14ac:dyDescent="0.25">
      <c r="A53" s="15"/>
      <c r="C53" s="17" t="s">
        <v>26</v>
      </c>
      <c r="D53" s="18">
        <v>0.05</v>
      </c>
      <c r="E53" s="16"/>
      <c r="F53" s="9"/>
      <c r="G53" s="9"/>
    </row>
    <row r="54" spans="1:7" x14ac:dyDescent="0.25">
      <c r="A54" s="15"/>
      <c r="C54" s="17" t="s">
        <v>27</v>
      </c>
      <c r="D54" s="18">
        <v>0.05</v>
      </c>
      <c r="E54" s="16"/>
      <c r="F54" s="9"/>
      <c r="G54" s="9"/>
    </row>
    <row r="55" spans="1:7" ht="38" thickBot="1" x14ac:dyDescent="0.3">
      <c r="A55" s="19"/>
      <c r="B55" s="20"/>
      <c r="C55" s="21" t="s">
        <v>28</v>
      </c>
      <c r="D55" s="22">
        <v>0.1</v>
      </c>
      <c r="E55" s="23">
        <f>SUM(D51:D55)</f>
        <v>0.30000000000000004</v>
      </c>
      <c r="F55" s="10" t="s">
        <v>48</v>
      </c>
      <c r="G55" s="10">
        <v>2018</v>
      </c>
    </row>
    <row r="56" spans="1:7" ht="13" x14ac:dyDescent="0.3">
      <c r="A56" s="24"/>
      <c r="B56" s="26" t="s">
        <v>49</v>
      </c>
      <c r="C56" s="27"/>
      <c r="D56" s="28"/>
      <c r="E56" s="12"/>
      <c r="F56" s="9"/>
      <c r="G56" s="9"/>
    </row>
    <row r="57" spans="1:7" ht="25" x14ac:dyDescent="0.25">
      <c r="A57" s="15"/>
      <c r="C57" s="17" t="s">
        <v>31</v>
      </c>
      <c r="E57" s="16"/>
      <c r="F57" s="9"/>
      <c r="G57" s="9"/>
    </row>
    <row r="58" spans="1:7" ht="75" x14ac:dyDescent="0.25">
      <c r="A58" s="15"/>
      <c r="C58" s="17" t="s">
        <v>32</v>
      </c>
      <c r="D58" s="18">
        <v>0.15</v>
      </c>
      <c r="E58" s="16"/>
      <c r="F58" s="9"/>
      <c r="G58" s="9"/>
    </row>
    <row r="59" spans="1:7" ht="13" thickBot="1" x14ac:dyDescent="0.3">
      <c r="A59" s="19"/>
      <c r="B59" s="20"/>
      <c r="C59" s="21" t="s">
        <v>33</v>
      </c>
      <c r="D59" s="22">
        <v>0.05</v>
      </c>
      <c r="E59" s="23">
        <f>SUM(D58:D59)</f>
        <v>0.2</v>
      </c>
      <c r="F59" s="10" t="s">
        <v>50</v>
      </c>
      <c r="G59" s="10">
        <v>2018</v>
      </c>
    </row>
    <row r="60" spans="1:7" ht="13" x14ac:dyDescent="0.25">
      <c r="A60" s="181" t="s">
        <v>51</v>
      </c>
      <c r="B60" s="178"/>
      <c r="C60" s="178"/>
      <c r="D60" s="11"/>
      <c r="E60" s="12"/>
      <c r="F60" s="9"/>
      <c r="G60" s="9"/>
    </row>
    <row r="61" spans="1:7" ht="13" x14ac:dyDescent="0.25">
      <c r="A61" s="15"/>
      <c r="B61" s="179" t="s">
        <v>52</v>
      </c>
      <c r="C61" s="179"/>
      <c r="E61" s="16"/>
      <c r="F61" s="9"/>
      <c r="G61" s="9"/>
    </row>
    <row r="62" spans="1:7" x14ac:dyDescent="0.25">
      <c r="A62" s="15"/>
      <c r="B62" s="180" t="s">
        <v>37</v>
      </c>
      <c r="C62" s="180"/>
      <c r="E62" s="16"/>
      <c r="F62" s="9"/>
      <c r="G62" s="9"/>
    </row>
    <row r="63" spans="1:7" ht="37.5" x14ac:dyDescent="0.25">
      <c r="A63" s="15"/>
      <c r="C63" s="17" t="s">
        <v>53</v>
      </c>
      <c r="E63" s="16"/>
      <c r="F63" s="9"/>
      <c r="G63" s="9"/>
    </row>
    <row r="64" spans="1:7" ht="75" x14ac:dyDescent="0.25">
      <c r="A64" s="15"/>
      <c r="C64" s="17" t="s">
        <v>8</v>
      </c>
      <c r="E64" s="16"/>
      <c r="F64" s="9"/>
      <c r="G64" s="9"/>
    </row>
    <row r="65" spans="1:7" ht="37.5" x14ac:dyDescent="0.25">
      <c r="A65" s="15"/>
      <c r="C65" s="17" t="s">
        <v>9</v>
      </c>
      <c r="E65" s="16"/>
      <c r="F65" s="9"/>
      <c r="G65" s="9"/>
    </row>
    <row r="66" spans="1:7" x14ac:dyDescent="0.25">
      <c r="A66" s="15"/>
      <c r="C66" s="17" t="s">
        <v>39</v>
      </c>
      <c r="E66" s="16"/>
      <c r="F66" s="9"/>
      <c r="G66" s="9"/>
    </row>
    <row r="67" spans="1:7" x14ac:dyDescent="0.25">
      <c r="A67" s="25"/>
      <c r="E67" s="16"/>
      <c r="F67" s="9"/>
      <c r="G67" s="9"/>
    </row>
    <row r="68" spans="1:7" ht="13" x14ac:dyDescent="0.25">
      <c r="A68" s="15"/>
      <c r="B68" s="179" t="s">
        <v>54</v>
      </c>
      <c r="C68" s="179"/>
      <c r="E68" s="16"/>
      <c r="F68" s="9"/>
      <c r="G68" s="9"/>
    </row>
    <row r="69" spans="1:7" ht="25.5" x14ac:dyDescent="0.25">
      <c r="A69" s="15"/>
      <c r="C69" s="17" t="s">
        <v>55</v>
      </c>
      <c r="D69" s="18">
        <v>0.05</v>
      </c>
      <c r="E69" s="16"/>
      <c r="F69" s="9"/>
      <c r="G69" s="9"/>
    </row>
    <row r="70" spans="1:7" ht="51" thickBot="1" x14ac:dyDescent="0.3">
      <c r="A70" s="19"/>
      <c r="B70" s="20"/>
      <c r="C70" s="21" t="s">
        <v>13</v>
      </c>
      <c r="D70" s="22"/>
      <c r="E70" s="23">
        <f>SUM(D69:D70)</f>
        <v>0.05</v>
      </c>
      <c r="F70" s="10" t="s">
        <v>56</v>
      </c>
      <c r="G70" s="10">
        <v>2018</v>
      </c>
    </row>
    <row r="71" spans="1:7" ht="13" x14ac:dyDescent="0.25">
      <c r="A71" s="24"/>
      <c r="B71" s="178" t="s">
        <v>57</v>
      </c>
      <c r="C71" s="178"/>
      <c r="D71" s="28"/>
      <c r="E71" s="12"/>
      <c r="F71" s="9"/>
      <c r="G71" s="9"/>
    </row>
    <row r="72" spans="1:7" ht="25.5" x14ac:dyDescent="0.25">
      <c r="A72" s="15"/>
      <c r="C72" s="17" t="s">
        <v>58</v>
      </c>
      <c r="D72" s="18">
        <v>0.05</v>
      </c>
      <c r="E72" s="16"/>
      <c r="F72" s="9"/>
      <c r="G72" s="9"/>
    </row>
    <row r="73" spans="1:7" ht="50.5" x14ac:dyDescent="0.25">
      <c r="A73" s="15"/>
      <c r="C73" s="17" t="s">
        <v>13</v>
      </c>
      <c r="D73" s="18">
        <v>0.05</v>
      </c>
      <c r="E73" s="16"/>
      <c r="F73" s="9"/>
      <c r="G73" s="9"/>
    </row>
    <row r="74" spans="1:7" ht="13" x14ac:dyDescent="0.25">
      <c r="A74" s="15"/>
      <c r="C74" s="17" t="s">
        <v>44</v>
      </c>
      <c r="D74" s="18">
        <v>0.05</v>
      </c>
      <c r="E74" s="16"/>
      <c r="F74" s="9"/>
      <c r="G74" s="9"/>
    </row>
    <row r="75" spans="1:7" ht="13" x14ac:dyDescent="0.25">
      <c r="A75" s="15"/>
      <c r="B75" s="179" t="s">
        <v>59</v>
      </c>
      <c r="C75" s="179"/>
      <c r="E75" s="16"/>
      <c r="F75" s="9"/>
      <c r="G75" s="9"/>
    </row>
    <row r="76" spans="1:7" ht="37.5" x14ac:dyDescent="0.25">
      <c r="A76" s="15"/>
      <c r="C76" s="17" t="s">
        <v>19</v>
      </c>
      <c r="D76" s="18">
        <v>0.1</v>
      </c>
      <c r="E76" s="16"/>
      <c r="F76" s="9"/>
      <c r="G76" s="9"/>
    </row>
    <row r="77" spans="1:7" x14ac:dyDescent="0.25">
      <c r="A77" s="15"/>
      <c r="C77" s="17" t="s">
        <v>20</v>
      </c>
      <c r="D77" s="18">
        <v>0.15</v>
      </c>
      <c r="E77" s="16"/>
      <c r="F77" s="9"/>
      <c r="G77" s="9"/>
    </row>
    <row r="78" spans="1:7" ht="38" thickBot="1" x14ac:dyDescent="0.3">
      <c r="A78" s="19"/>
      <c r="B78" s="20"/>
      <c r="C78" s="21" t="s">
        <v>21</v>
      </c>
      <c r="D78" s="22">
        <v>0.05</v>
      </c>
      <c r="E78" s="23">
        <f>SUM(D72:D78)</f>
        <v>0.45</v>
      </c>
      <c r="F78" s="10" t="s">
        <v>60</v>
      </c>
      <c r="G78" s="10">
        <v>2019</v>
      </c>
    </row>
    <row r="79" spans="1:7" ht="13" x14ac:dyDescent="0.25">
      <c r="A79" s="24"/>
      <c r="B79" s="178" t="s">
        <v>61</v>
      </c>
      <c r="C79" s="178"/>
      <c r="D79" s="11"/>
      <c r="E79" s="12"/>
      <c r="F79" s="9"/>
      <c r="G79" s="9"/>
    </row>
    <row r="80" spans="1:7" x14ac:dyDescent="0.25">
      <c r="A80" s="15"/>
      <c r="C80" s="17" t="s">
        <v>24</v>
      </c>
      <c r="D80" s="18">
        <v>0.05</v>
      </c>
      <c r="E80" s="16"/>
      <c r="F80" s="9"/>
      <c r="G80" s="9"/>
    </row>
    <row r="81" spans="1:7" ht="13" x14ac:dyDescent="0.25">
      <c r="A81" s="15"/>
      <c r="C81" s="17" t="s">
        <v>25</v>
      </c>
      <c r="D81" s="18">
        <v>0.05</v>
      </c>
      <c r="E81" s="16"/>
      <c r="F81" s="9"/>
      <c r="G81" s="9"/>
    </row>
    <row r="82" spans="1:7" x14ac:dyDescent="0.25">
      <c r="A82" s="15"/>
      <c r="C82" s="17" t="s">
        <v>26</v>
      </c>
      <c r="D82" s="18">
        <v>0.05</v>
      </c>
      <c r="E82" s="16"/>
      <c r="F82" s="9"/>
      <c r="G82" s="9"/>
    </row>
    <row r="83" spans="1:7" x14ac:dyDescent="0.25">
      <c r="A83" s="15"/>
      <c r="C83" s="17" t="s">
        <v>27</v>
      </c>
      <c r="D83" s="18">
        <v>0.05</v>
      </c>
      <c r="E83" s="16"/>
      <c r="F83" s="9"/>
      <c r="G83" s="9"/>
    </row>
    <row r="84" spans="1:7" ht="38" thickBot="1" x14ac:dyDescent="0.3">
      <c r="A84" s="19"/>
      <c r="B84" s="20"/>
      <c r="C84" s="21" t="s">
        <v>28</v>
      </c>
      <c r="D84" s="22">
        <v>0.1</v>
      </c>
      <c r="E84" s="23">
        <f>SUM(D80:D84)</f>
        <v>0.30000000000000004</v>
      </c>
      <c r="F84" s="10" t="s">
        <v>62</v>
      </c>
      <c r="G84" s="10">
        <v>2019</v>
      </c>
    </row>
    <row r="85" spans="1:7" ht="13" x14ac:dyDescent="0.25">
      <c r="A85" s="24"/>
      <c r="B85" s="178" t="s">
        <v>63</v>
      </c>
      <c r="C85" s="178"/>
      <c r="D85" s="28"/>
      <c r="E85" s="12"/>
      <c r="F85" s="9"/>
      <c r="G85" s="9"/>
    </row>
    <row r="86" spans="1:7" ht="25" x14ac:dyDescent="0.25">
      <c r="A86" s="15"/>
      <c r="C86" s="17" t="s">
        <v>31</v>
      </c>
      <c r="E86" s="16"/>
      <c r="F86" s="9"/>
      <c r="G86" s="9"/>
    </row>
    <row r="87" spans="1:7" ht="75" x14ac:dyDescent="0.25">
      <c r="A87" s="15"/>
      <c r="C87" s="17" t="s">
        <v>32</v>
      </c>
      <c r="D87" s="18">
        <v>0.15</v>
      </c>
      <c r="E87" s="16"/>
      <c r="F87" s="9"/>
      <c r="G87" s="9"/>
    </row>
    <row r="88" spans="1:7" ht="38" thickBot="1" x14ac:dyDescent="0.3">
      <c r="A88" s="19"/>
      <c r="B88" s="20"/>
      <c r="C88" s="21" t="s">
        <v>64</v>
      </c>
      <c r="D88" s="22">
        <v>0.05</v>
      </c>
      <c r="E88" s="23">
        <f>SUM(D87:D88)</f>
        <v>0.2</v>
      </c>
      <c r="F88" s="10" t="s">
        <v>65</v>
      </c>
      <c r="G88" s="10">
        <v>2019</v>
      </c>
    </row>
  </sheetData>
  <mergeCells count="23">
    <mergeCell ref="B33:C33"/>
    <mergeCell ref="B4:C4"/>
    <mergeCell ref="B5:C5"/>
    <mergeCell ref="B10:C10"/>
    <mergeCell ref="B13:C13"/>
    <mergeCell ref="B17:C17"/>
    <mergeCell ref="B21:C21"/>
    <mergeCell ref="A1:G1"/>
    <mergeCell ref="B85:C85"/>
    <mergeCell ref="B61:C61"/>
    <mergeCell ref="B62:C62"/>
    <mergeCell ref="B68:C68"/>
    <mergeCell ref="B71:C71"/>
    <mergeCell ref="B75:C75"/>
    <mergeCell ref="B79:C79"/>
    <mergeCell ref="B39:C39"/>
    <mergeCell ref="B42:C42"/>
    <mergeCell ref="B46:C46"/>
    <mergeCell ref="A60:C60"/>
    <mergeCell ref="B27:C27"/>
    <mergeCell ref="A3:C3"/>
    <mergeCell ref="A31:C31"/>
    <mergeCell ref="B32:C32"/>
  </mergeCells>
  <printOptions horizontalCentered="1"/>
  <pageMargins left="0.39370078740157483" right="0.39370078740157483" top="0.59055118110236227" bottom="0.59055118110236227" header="0.31496062992125984" footer="0.31496062992125984"/>
  <pageSetup scale="85" orientation="portrait" horizontalDpi="4294967295" verticalDpi="4294967295" r:id="rId1"/>
  <headerFooter>
    <oddFooter>&amp;R&amp;8&amp;P de &amp;N</oddFooter>
  </headerFooter>
  <rowBreaks count="2" manualBreakCount="2">
    <brk id="30" max="16383" man="1"/>
    <brk id="59"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O96"/>
  <sheetViews>
    <sheetView topLeftCell="A61" workbookViewId="0">
      <selection activeCell="B35" sqref="B35"/>
    </sheetView>
  </sheetViews>
  <sheetFormatPr baseColWidth="10" defaultColWidth="11.453125" defaultRowHeight="14.5" x14ac:dyDescent="0.35"/>
  <cols>
    <col min="3" max="3" width="60.08984375" customWidth="1"/>
    <col min="4" max="4" width="7.453125" customWidth="1"/>
    <col min="5" max="5" width="8.453125" customWidth="1"/>
    <col min="7" max="8" width="11.54296875" bestFit="1" customWidth="1"/>
    <col min="9" max="9" width="11.6328125" bestFit="1" customWidth="1"/>
    <col min="10" max="10" width="11.6328125" customWidth="1"/>
    <col min="11" max="11" width="5.6328125" bestFit="1" customWidth="1"/>
    <col min="13" max="14" width="12.453125" bestFit="1" customWidth="1"/>
  </cols>
  <sheetData>
    <row r="1" spans="1:15" ht="64.5" customHeight="1" thickBot="1" x14ac:dyDescent="0.4">
      <c r="A1" s="185" t="s">
        <v>2</v>
      </c>
      <c r="B1" s="186"/>
      <c r="C1" s="186"/>
      <c r="D1" s="94" t="s">
        <v>66</v>
      </c>
      <c r="E1" s="94" t="s">
        <v>67</v>
      </c>
      <c r="F1" s="29" t="s">
        <v>3</v>
      </c>
      <c r="G1" s="30" t="s">
        <v>4</v>
      </c>
      <c r="H1" s="30" t="s">
        <v>68</v>
      </c>
      <c r="I1" s="30" t="s">
        <v>69</v>
      </c>
      <c r="J1" s="30" t="s">
        <v>4</v>
      </c>
      <c r="K1" s="95" t="s">
        <v>70</v>
      </c>
      <c r="L1" s="95" t="s">
        <v>71</v>
      </c>
      <c r="M1" s="30" t="s">
        <v>72</v>
      </c>
      <c r="N1" s="30" t="s">
        <v>69</v>
      </c>
    </row>
    <row r="2" spans="1:15" x14ac:dyDescent="0.35">
      <c r="A2" s="32"/>
      <c r="B2" s="187" t="s">
        <v>73</v>
      </c>
      <c r="C2" s="187"/>
      <c r="D2" s="72"/>
      <c r="E2" s="72"/>
      <c r="F2" s="33"/>
      <c r="G2" s="34"/>
      <c r="H2" s="35"/>
      <c r="I2" s="35"/>
      <c r="J2" s="34"/>
      <c r="K2" s="31"/>
      <c r="L2" s="93"/>
      <c r="M2" s="93"/>
      <c r="N2" s="35"/>
      <c r="O2" s="5"/>
    </row>
    <row r="3" spans="1:15" x14ac:dyDescent="0.35">
      <c r="A3" s="32"/>
      <c r="B3" s="188" t="s">
        <v>6</v>
      </c>
      <c r="C3" s="188"/>
      <c r="D3" s="73"/>
      <c r="E3" s="73"/>
      <c r="F3" s="33"/>
      <c r="G3" s="34"/>
      <c r="H3" s="35"/>
      <c r="I3" s="35"/>
      <c r="J3" s="34"/>
      <c r="K3" s="31"/>
      <c r="L3" s="93"/>
      <c r="M3" s="93"/>
      <c r="N3" s="35"/>
      <c r="O3" s="5"/>
    </row>
    <row r="4" spans="1:15" ht="37.5" x14ac:dyDescent="0.35">
      <c r="A4" s="32"/>
      <c r="B4" s="36" t="s">
        <v>74</v>
      </c>
      <c r="C4" s="36" t="s">
        <v>75</v>
      </c>
      <c r="D4" s="74"/>
      <c r="E4" s="74"/>
      <c r="F4" s="37"/>
      <c r="G4" s="34"/>
      <c r="H4" s="35"/>
      <c r="I4" s="35"/>
      <c r="J4" s="34"/>
      <c r="K4" s="31"/>
      <c r="L4" s="93"/>
      <c r="M4" s="93"/>
      <c r="N4" s="35"/>
      <c r="O4" s="5"/>
    </row>
    <row r="5" spans="1:15" ht="75" x14ac:dyDescent="0.35">
      <c r="A5" s="32"/>
      <c r="B5" s="36" t="s">
        <v>74</v>
      </c>
      <c r="C5" s="36" t="s">
        <v>76</v>
      </c>
      <c r="D5" s="74"/>
      <c r="E5" s="74"/>
      <c r="F5" s="37"/>
      <c r="G5" s="34"/>
      <c r="H5" s="35"/>
      <c r="I5" s="35"/>
      <c r="J5" s="34"/>
      <c r="K5" s="31"/>
      <c r="L5" s="93"/>
      <c r="M5" s="93"/>
      <c r="N5" s="35"/>
      <c r="O5" s="5"/>
    </row>
    <row r="6" spans="1:15" ht="25" x14ac:dyDescent="0.35">
      <c r="A6" s="32"/>
      <c r="B6" s="36" t="s">
        <v>74</v>
      </c>
      <c r="C6" s="36" t="s">
        <v>77</v>
      </c>
      <c r="D6" s="74"/>
      <c r="E6" s="74"/>
      <c r="F6" s="37"/>
      <c r="G6" s="34"/>
      <c r="H6" s="35"/>
      <c r="I6" s="35"/>
      <c r="J6" s="34"/>
      <c r="K6" s="31"/>
      <c r="L6" s="93"/>
      <c r="M6" s="93"/>
      <c r="N6" s="35"/>
      <c r="O6" s="5"/>
    </row>
    <row r="7" spans="1:15" x14ac:dyDescent="0.35">
      <c r="A7" s="32"/>
      <c r="B7" s="36" t="s">
        <v>74</v>
      </c>
      <c r="C7" s="36" t="s">
        <v>78</v>
      </c>
      <c r="D7" s="74"/>
      <c r="E7" s="74"/>
      <c r="F7" s="37"/>
      <c r="G7" s="34"/>
      <c r="H7" s="35"/>
      <c r="I7" s="35"/>
      <c r="J7" s="34"/>
      <c r="K7" s="31"/>
      <c r="L7" s="93"/>
      <c r="M7" s="93"/>
      <c r="N7" s="35"/>
      <c r="O7" s="5"/>
    </row>
    <row r="8" spans="1:15" x14ac:dyDescent="0.35">
      <c r="A8" s="32"/>
      <c r="B8" s="184" t="s">
        <v>79</v>
      </c>
      <c r="C8" s="184"/>
      <c r="D8" s="74"/>
      <c r="E8" s="74"/>
      <c r="F8" s="37"/>
      <c r="G8" s="34"/>
      <c r="H8" s="35"/>
      <c r="I8" s="35"/>
      <c r="J8" s="34"/>
      <c r="K8" s="31"/>
      <c r="L8" s="93"/>
      <c r="M8" s="93"/>
      <c r="N8" s="35"/>
      <c r="O8" s="5"/>
    </row>
    <row r="9" spans="1:15" ht="25.5" x14ac:dyDescent="0.35">
      <c r="A9" s="32"/>
      <c r="B9" s="36" t="s">
        <v>74</v>
      </c>
      <c r="C9" s="36" t="s">
        <v>80</v>
      </c>
      <c r="D9" s="75">
        <v>0.05</v>
      </c>
      <c r="E9" s="74"/>
      <c r="F9" s="37"/>
      <c r="G9" s="34"/>
      <c r="H9" s="35"/>
      <c r="I9" s="35"/>
      <c r="J9" s="34"/>
      <c r="K9" s="31"/>
      <c r="L9" s="93"/>
      <c r="M9" s="93"/>
      <c r="N9" s="35"/>
      <c r="O9" s="5"/>
    </row>
    <row r="10" spans="1:15" ht="51" thickBot="1" x14ac:dyDescent="0.4">
      <c r="A10" s="38"/>
      <c r="B10" s="36" t="s">
        <v>74</v>
      </c>
      <c r="C10" s="39" t="s">
        <v>81</v>
      </c>
      <c r="D10" s="76"/>
      <c r="E10" s="77">
        <v>0.05</v>
      </c>
      <c r="F10" s="40" t="s">
        <v>14</v>
      </c>
      <c r="G10" s="41">
        <v>2016</v>
      </c>
      <c r="H10" s="42">
        <v>62640</v>
      </c>
      <c r="I10" s="35"/>
      <c r="J10" s="41">
        <v>2019</v>
      </c>
      <c r="K10" s="91">
        <v>0.3</v>
      </c>
      <c r="L10" s="93">
        <f>+H10*K10</f>
        <v>18792</v>
      </c>
      <c r="M10" s="93">
        <f>+H10+L10</f>
        <v>81432</v>
      </c>
      <c r="N10" s="35"/>
      <c r="O10" s="5"/>
    </row>
    <row r="11" spans="1:15" x14ac:dyDescent="0.35">
      <c r="A11" s="32"/>
      <c r="B11" s="187" t="s">
        <v>82</v>
      </c>
      <c r="C11" s="187"/>
      <c r="D11" s="73"/>
      <c r="E11" s="73"/>
      <c r="F11" s="33"/>
      <c r="G11" s="34"/>
      <c r="H11" s="35"/>
      <c r="I11" s="35"/>
      <c r="J11" s="34"/>
      <c r="K11" s="31"/>
      <c r="L11" s="93"/>
      <c r="M11" s="93"/>
      <c r="N11" s="35"/>
      <c r="O11" s="5"/>
    </row>
    <row r="12" spans="1:15" ht="25.5" x14ac:dyDescent="0.35">
      <c r="A12" s="32"/>
      <c r="B12" s="36" t="s">
        <v>74</v>
      </c>
      <c r="C12" s="43" t="s">
        <v>83</v>
      </c>
      <c r="D12" s="78">
        <v>0.05</v>
      </c>
      <c r="E12" s="73"/>
      <c r="F12" s="33"/>
      <c r="G12" s="34"/>
      <c r="H12" s="35"/>
      <c r="I12" s="35"/>
      <c r="J12" s="34"/>
      <c r="K12" s="31"/>
      <c r="L12" s="93"/>
      <c r="M12" s="93"/>
      <c r="N12" s="35"/>
      <c r="O12" s="5"/>
    </row>
    <row r="13" spans="1:15" ht="50.5" x14ac:dyDescent="0.35">
      <c r="A13" s="32"/>
      <c r="B13" s="36" t="s">
        <v>74</v>
      </c>
      <c r="C13" s="43" t="s">
        <v>81</v>
      </c>
      <c r="D13" s="78">
        <v>0.05</v>
      </c>
      <c r="E13" s="73"/>
      <c r="F13" s="33"/>
      <c r="G13" s="34"/>
      <c r="H13" s="35"/>
      <c r="I13" s="35"/>
      <c r="J13" s="34"/>
      <c r="K13" s="31"/>
      <c r="L13" s="93"/>
      <c r="M13" s="93"/>
      <c r="N13" s="35"/>
      <c r="O13" s="5"/>
    </row>
    <row r="14" spans="1:15" x14ac:dyDescent="0.35">
      <c r="A14" s="32"/>
      <c r="B14" s="36" t="s">
        <v>74</v>
      </c>
      <c r="C14" s="36" t="s">
        <v>84</v>
      </c>
      <c r="D14" s="78">
        <v>0.05</v>
      </c>
      <c r="E14" s="73"/>
      <c r="F14" s="33"/>
      <c r="G14" s="34"/>
      <c r="H14" s="35"/>
      <c r="I14" s="35"/>
      <c r="J14" s="34"/>
      <c r="K14" s="31"/>
      <c r="L14" s="93"/>
      <c r="M14" s="93"/>
      <c r="N14" s="35"/>
      <c r="O14" s="5"/>
    </row>
    <row r="15" spans="1:15" x14ac:dyDescent="0.35">
      <c r="A15" s="32"/>
      <c r="B15" s="184" t="s">
        <v>85</v>
      </c>
      <c r="C15" s="184"/>
      <c r="D15" s="73"/>
      <c r="E15" s="73"/>
      <c r="F15" s="33"/>
      <c r="G15" s="34"/>
      <c r="H15" s="35"/>
      <c r="I15" s="35"/>
      <c r="J15" s="34"/>
      <c r="K15" s="31"/>
      <c r="L15" s="93"/>
      <c r="M15" s="93"/>
      <c r="N15" s="35"/>
      <c r="O15" s="5"/>
    </row>
    <row r="16" spans="1:15" ht="37.5" x14ac:dyDescent="0.35">
      <c r="A16" s="32"/>
      <c r="B16" s="36" t="s">
        <v>74</v>
      </c>
      <c r="C16" s="36" t="s">
        <v>86</v>
      </c>
      <c r="D16" s="78">
        <v>0.1</v>
      </c>
      <c r="E16" s="73"/>
      <c r="F16" s="33"/>
      <c r="G16" s="34"/>
      <c r="H16" s="35"/>
      <c r="I16" s="35"/>
      <c r="J16" s="34"/>
      <c r="K16" s="31"/>
      <c r="L16" s="93"/>
      <c r="M16" s="93"/>
      <c r="N16" s="35"/>
      <c r="O16" s="5"/>
    </row>
    <row r="17" spans="1:15" x14ac:dyDescent="0.35">
      <c r="A17" s="32"/>
      <c r="B17" s="36" t="s">
        <v>74</v>
      </c>
      <c r="C17" s="36" t="s">
        <v>87</v>
      </c>
      <c r="D17" s="78">
        <v>0.15</v>
      </c>
      <c r="E17" s="73"/>
      <c r="F17" s="33"/>
      <c r="G17" s="34"/>
      <c r="H17" s="35"/>
      <c r="I17" s="35"/>
      <c r="J17" s="34"/>
      <c r="K17" s="31"/>
      <c r="L17" s="93"/>
      <c r="M17" s="93"/>
      <c r="N17" s="35"/>
      <c r="O17" s="5"/>
    </row>
    <row r="18" spans="1:15" ht="38" thickBot="1" x14ac:dyDescent="0.4">
      <c r="A18" s="38"/>
      <c r="B18" s="36" t="s">
        <v>74</v>
      </c>
      <c r="C18" s="44" t="s">
        <v>88</v>
      </c>
      <c r="D18" s="79">
        <v>0.05</v>
      </c>
      <c r="E18" s="79">
        <v>0.45</v>
      </c>
      <c r="F18" s="45" t="s">
        <v>22</v>
      </c>
      <c r="G18" s="41">
        <v>2017</v>
      </c>
      <c r="H18" s="42">
        <v>563760</v>
      </c>
      <c r="I18" s="35"/>
      <c r="J18" s="41">
        <v>2020</v>
      </c>
      <c r="K18" s="91">
        <v>0.3</v>
      </c>
      <c r="L18" s="93">
        <f>+H18*K18</f>
        <v>169128</v>
      </c>
      <c r="M18" s="93">
        <f>+H18+L18</f>
        <v>732888</v>
      </c>
      <c r="N18" s="35"/>
      <c r="O18" s="5"/>
    </row>
    <row r="19" spans="1:15" x14ac:dyDescent="0.35">
      <c r="A19" s="32"/>
      <c r="B19" s="187" t="s">
        <v>89</v>
      </c>
      <c r="C19" s="187"/>
      <c r="D19" s="73"/>
      <c r="E19" s="73"/>
      <c r="F19" s="33"/>
      <c r="G19" s="34"/>
      <c r="H19" s="35"/>
      <c r="I19" s="35"/>
      <c r="J19" s="34"/>
      <c r="K19" s="91"/>
      <c r="L19" s="93"/>
      <c r="M19" s="93"/>
      <c r="N19" s="35"/>
      <c r="O19" s="5"/>
    </row>
    <row r="20" spans="1:15" x14ac:dyDescent="0.35">
      <c r="A20" s="32"/>
      <c r="B20" s="36" t="s">
        <v>74</v>
      </c>
      <c r="C20" s="43" t="s">
        <v>90</v>
      </c>
      <c r="D20" s="78">
        <v>0.05</v>
      </c>
      <c r="E20" s="73"/>
      <c r="F20" s="33"/>
      <c r="G20" s="34"/>
      <c r="H20" s="35"/>
      <c r="I20" s="35"/>
      <c r="J20" s="34"/>
      <c r="K20" s="91"/>
      <c r="L20" s="93"/>
      <c r="M20" s="93"/>
      <c r="N20" s="35"/>
      <c r="O20" s="5"/>
    </row>
    <row r="21" spans="1:15" x14ac:dyDescent="0.35">
      <c r="A21" s="32"/>
      <c r="B21" s="36" t="s">
        <v>74</v>
      </c>
      <c r="C21" s="43" t="s">
        <v>91</v>
      </c>
      <c r="D21" s="78">
        <v>0.05</v>
      </c>
      <c r="E21" s="73"/>
      <c r="F21" s="33"/>
      <c r="G21" s="34"/>
      <c r="H21" s="35"/>
      <c r="I21" s="35"/>
      <c r="J21" s="34"/>
      <c r="K21" s="91"/>
      <c r="L21" s="93"/>
      <c r="M21" s="93"/>
      <c r="N21" s="35"/>
      <c r="O21" s="5"/>
    </row>
    <row r="22" spans="1:15" x14ac:dyDescent="0.35">
      <c r="A22" s="32"/>
      <c r="B22" s="36" t="s">
        <v>74</v>
      </c>
      <c r="C22" s="43" t="s">
        <v>92</v>
      </c>
      <c r="D22" s="78">
        <v>0.05</v>
      </c>
      <c r="E22" s="73"/>
      <c r="F22" s="33"/>
      <c r="G22" s="34"/>
      <c r="H22" s="35"/>
      <c r="I22" s="35"/>
      <c r="J22" s="34"/>
      <c r="K22" s="91"/>
      <c r="L22" s="93"/>
      <c r="M22" s="93"/>
      <c r="N22" s="35"/>
      <c r="O22" s="5"/>
    </row>
    <row r="23" spans="1:15" x14ac:dyDescent="0.35">
      <c r="A23" s="32"/>
      <c r="B23" s="36" t="s">
        <v>74</v>
      </c>
      <c r="C23" s="43" t="s">
        <v>93</v>
      </c>
      <c r="D23" s="78">
        <v>0.05</v>
      </c>
      <c r="E23" s="73"/>
      <c r="F23" s="33"/>
      <c r="G23" s="34"/>
      <c r="H23" s="35"/>
      <c r="I23" s="35"/>
      <c r="J23" s="34"/>
      <c r="K23" s="91"/>
      <c r="L23" s="93"/>
      <c r="M23" s="93"/>
      <c r="N23" s="35"/>
      <c r="O23" s="5"/>
    </row>
    <row r="24" spans="1:15" ht="38" thickBot="1" x14ac:dyDescent="0.4">
      <c r="A24" s="38"/>
      <c r="B24" s="36" t="s">
        <v>74</v>
      </c>
      <c r="C24" s="44" t="s">
        <v>94</v>
      </c>
      <c r="D24" s="79">
        <v>0.1</v>
      </c>
      <c r="E24" s="79">
        <v>0.3</v>
      </c>
      <c r="F24" s="45" t="s">
        <v>29</v>
      </c>
      <c r="G24" s="41">
        <v>2017</v>
      </c>
      <c r="H24" s="42">
        <v>375840</v>
      </c>
      <c r="I24" s="35"/>
      <c r="J24" s="41">
        <v>2020</v>
      </c>
      <c r="K24" s="91">
        <v>0.3</v>
      </c>
      <c r="L24" s="93">
        <f>+H24*K24</f>
        <v>112752</v>
      </c>
      <c r="M24" s="93">
        <f>+H24+L24</f>
        <v>488592</v>
      </c>
      <c r="N24" s="35"/>
      <c r="O24" s="5"/>
    </row>
    <row r="25" spans="1:15" x14ac:dyDescent="0.35">
      <c r="A25" s="32"/>
      <c r="B25" s="187" t="s">
        <v>95</v>
      </c>
      <c r="C25" s="187"/>
      <c r="D25" s="73"/>
      <c r="E25" s="73"/>
      <c r="F25" s="33"/>
      <c r="G25" s="34"/>
      <c r="H25" s="35"/>
      <c r="I25" s="35"/>
      <c r="J25" s="34"/>
      <c r="K25" s="91"/>
      <c r="L25" s="93"/>
      <c r="M25" s="93"/>
      <c r="N25" s="35"/>
      <c r="O25" s="5"/>
    </row>
    <row r="26" spans="1:15" x14ac:dyDescent="0.35">
      <c r="A26" s="32"/>
      <c r="B26" s="36" t="s">
        <v>74</v>
      </c>
      <c r="C26" s="43" t="s">
        <v>96</v>
      </c>
      <c r="D26" s="73"/>
      <c r="E26" s="73"/>
      <c r="F26" s="33"/>
      <c r="G26" s="34"/>
      <c r="H26" s="35"/>
      <c r="I26" s="35"/>
      <c r="J26" s="34"/>
      <c r="K26" s="91"/>
      <c r="L26" s="93"/>
      <c r="M26" s="93"/>
      <c r="N26" s="35"/>
      <c r="O26" s="5"/>
    </row>
    <row r="27" spans="1:15" ht="75" x14ac:dyDescent="0.35">
      <c r="A27" s="32"/>
      <c r="B27" s="36" t="s">
        <v>74</v>
      </c>
      <c r="C27" s="43" t="s">
        <v>97</v>
      </c>
      <c r="D27" s="78">
        <v>0.15</v>
      </c>
      <c r="E27" s="73"/>
      <c r="F27" s="33"/>
      <c r="G27" s="34"/>
      <c r="H27" s="35"/>
      <c r="I27" s="35"/>
      <c r="J27" s="34"/>
      <c r="K27" s="91"/>
      <c r="L27" s="93"/>
      <c r="M27" s="93"/>
      <c r="N27" s="35"/>
      <c r="O27" s="5"/>
    </row>
    <row r="28" spans="1:15" ht="15" thickBot="1" x14ac:dyDescent="0.4">
      <c r="A28" s="38"/>
      <c r="B28" s="39" t="s">
        <v>74</v>
      </c>
      <c r="C28" s="44" t="s">
        <v>98</v>
      </c>
      <c r="D28" s="79">
        <v>0.05</v>
      </c>
      <c r="E28" s="79">
        <v>0.2</v>
      </c>
      <c r="F28" s="45" t="s">
        <v>34</v>
      </c>
      <c r="G28" s="41">
        <v>2017</v>
      </c>
      <c r="H28" s="42">
        <v>250560</v>
      </c>
      <c r="I28" s="42">
        <v>1252800</v>
      </c>
      <c r="J28" s="41">
        <v>2020</v>
      </c>
      <c r="K28" s="91">
        <v>0.3</v>
      </c>
      <c r="L28" s="93">
        <f>+H28*K28</f>
        <v>75168</v>
      </c>
      <c r="M28" s="93">
        <f>+H28+L28</f>
        <v>325728</v>
      </c>
      <c r="N28" s="42">
        <f>SUM(M2:M28)</f>
        <v>1628640</v>
      </c>
      <c r="O28" s="5"/>
    </row>
    <row r="29" spans="1:15" x14ac:dyDescent="0.35">
      <c r="A29" s="190" t="s">
        <v>35</v>
      </c>
      <c r="B29" s="191"/>
      <c r="C29" s="191"/>
      <c r="D29" s="80"/>
      <c r="E29" s="80"/>
      <c r="F29" s="46"/>
      <c r="G29" s="47"/>
      <c r="H29" s="48"/>
      <c r="I29" s="49"/>
      <c r="J29" s="47"/>
      <c r="K29" s="91"/>
      <c r="L29" s="93"/>
      <c r="M29" s="93"/>
      <c r="N29" s="49"/>
      <c r="O29" s="5"/>
    </row>
    <row r="30" spans="1:15" x14ac:dyDescent="0.35">
      <c r="A30" s="50"/>
      <c r="B30" s="192" t="s">
        <v>99</v>
      </c>
      <c r="C30" s="192"/>
      <c r="D30" s="81"/>
      <c r="E30" s="81"/>
      <c r="F30" s="51"/>
      <c r="G30" s="34"/>
      <c r="H30" s="48"/>
      <c r="I30" s="49"/>
      <c r="J30" s="34"/>
      <c r="K30" s="91"/>
      <c r="L30" s="93"/>
      <c r="M30" s="93"/>
      <c r="N30" s="49"/>
      <c r="O30" s="5"/>
    </row>
    <row r="31" spans="1:15" x14ac:dyDescent="0.35">
      <c r="A31" s="50"/>
      <c r="B31" s="193" t="s">
        <v>37</v>
      </c>
      <c r="C31" s="193"/>
      <c r="D31" s="81"/>
      <c r="E31" s="81"/>
      <c r="F31" s="51"/>
      <c r="G31" s="34"/>
      <c r="H31" s="48"/>
      <c r="I31" s="49"/>
      <c r="J31" s="34"/>
      <c r="K31" s="91"/>
      <c r="L31" s="93"/>
      <c r="M31" s="93"/>
      <c r="N31" s="49"/>
      <c r="O31" s="5"/>
    </row>
    <row r="32" spans="1:15" ht="37.5" x14ac:dyDescent="0.35">
      <c r="A32" s="50"/>
      <c r="B32" s="52" t="s">
        <v>74</v>
      </c>
      <c r="C32" s="52" t="s">
        <v>100</v>
      </c>
      <c r="D32" s="81"/>
      <c r="E32" s="81"/>
      <c r="F32" s="51"/>
      <c r="G32" s="34"/>
      <c r="H32" s="48"/>
      <c r="I32" s="49"/>
      <c r="J32" s="34"/>
      <c r="K32" s="31"/>
      <c r="L32" s="93"/>
      <c r="M32" s="93"/>
      <c r="N32" s="49"/>
      <c r="O32" s="5"/>
    </row>
    <row r="33" spans="1:15" ht="75" x14ac:dyDescent="0.35">
      <c r="A33" s="50"/>
      <c r="B33" s="52" t="s">
        <v>74</v>
      </c>
      <c r="C33" s="52" t="s">
        <v>76</v>
      </c>
      <c r="D33" s="81"/>
      <c r="E33" s="81"/>
      <c r="F33" s="51"/>
      <c r="G33" s="34"/>
      <c r="H33" s="48"/>
      <c r="I33" s="49"/>
      <c r="J33" s="34"/>
      <c r="K33" s="31"/>
      <c r="L33" s="93"/>
      <c r="M33" s="93"/>
      <c r="N33" s="49"/>
      <c r="O33" s="5"/>
    </row>
    <row r="34" spans="1:15" ht="25" x14ac:dyDescent="0.35">
      <c r="A34" s="50"/>
      <c r="B34" s="52" t="s">
        <v>74</v>
      </c>
      <c r="C34" s="52" t="s">
        <v>77</v>
      </c>
      <c r="D34" s="81"/>
      <c r="E34" s="81"/>
      <c r="F34" s="51"/>
      <c r="G34" s="34"/>
      <c r="H34" s="48"/>
      <c r="I34" s="49"/>
      <c r="J34" s="34"/>
      <c r="K34" s="31"/>
      <c r="L34" s="93"/>
      <c r="M34" s="93"/>
      <c r="N34" s="49"/>
      <c r="O34" s="5"/>
    </row>
    <row r="35" spans="1:15" x14ac:dyDescent="0.35">
      <c r="A35" s="50"/>
      <c r="B35" s="52" t="s">
        <v>74</v>
      </c>
      <c r="C35" s="52" t="s">
        <v>101</v>
      </c>
      <c r="D35" s="81"/>
      <c r="E35" s="81"/>
      <c r="F35" s="51"/>
      <c r="G35" s="34"/>
      <c r="H35" s="48"/>
      <c r="I35" s="49"/>
      <c r="J35" s="34"/>
      <c r="K35" s="31"/>
      <c r="L35" s="93"/>
      <c r="M35" s="93"/>
      <c r="N35" s="49"/>
      <c r="O35" s="5"/>
    </row>
    <row r="36" spans="1:15" x14ac:dyDescent="0.35">
      <c r="A36" s="50"/>
      <c r="B36" s="192" t="s">
        <v>102</v>
      </c>
      <c r="C36" s="192"/>
      <c r="D36" s="81"/>
      <c r="E36" s="81"/>
      <c r="F36" s="51"/>
      <c r="G36" s="34"/>
      <c r="H36" s="48"/>
      <c r="I36" s="49"/>
      <c r="J36" s="34"/>
      <c r="K36" s="31"/>
      <c r="L36" s="93"/>
      <c r="M36" s="93"/>
      <c r="N36" s="49"/>
      <c r="O36" s="5"/>
    </row>
    <row r="37" spans="1:15" ht="25" x14ac:dyDescent="0.35">
      <c r="A37" s="50"/>
      <c r="B37" s="52" t="s">
        <v>74</v>
      </c>
      <c r="C37" s="53" t="s">
        <v>103</v>
      </c>
      <c r="D37" s="82">
        <v>0.05</v>
      </c>
      <c r="E37" s="81"/>
      <c r="F37" s="51"/>
      <c r="G37" s="34"/>
      <c r="H37" s="48"/>
      <c r="I37" s="49"/>
      <c r="J37" s="34"/>
      <c r="K37" s="31"/>
      <c r="L37" s="93"/>
      <c r="M37" s="93"/>
      <c r="N37" s="49"/>
      <c r="O37" s="5"/>
    </row>
    <row r="38" spans="1:15" ht="50.5" thickBot="1" x14ac:dyDescent="0.4">
      <c r="A38" s="54"/>
      <c r="B38" s="55" t="s">
        <v>74</v>
      </c>
      <c r="C38" s="56" t="s">
        <v>104</v>
      </c>
      <c r="D38" s="83"/>
      <c r="E38" s="84">
        <v>0.05</v>
      </c>
      <c r="F38" s="57" t="s">
        <v>41</v>
      </c>
      <c r="G38" s="41">
        <v>2017</v>
      </c>
      <c r="H38" s="58">
        <v>64597.5</v>
      </c>
      <c r="I38" s="49"/>
      <c r="J38" s="41">
        <v>2020</v>
      </c>
      <c r="K38" s="91">
        <v>0.3</v>
      </c>
      <c r="L38" s="93">
        <f>+H38*K38</f>
        <v>19379.25</v>
      </c>
      <c r="M38" s="93">
        <f>+H38+L38</f>
        <v>83976.75</v>
      </c>
      <c r="N38" s="49"/>
      <c r="O38" s="5"/>
    </row>
    <row r="39" spans="1:15" x14ac:dyDescent="0.35">
      <c r="A39" s="50"/>
      <c r="B39" s="194" t="s">
        <v>105</v>
      </c>
      <c r="C39" s="194"/>
      <c r="D39" s="81"/>
      <c r="E39" s="81"/>
      <c r="F39" s="51"/>
      <c r="G39" s="34"/>
      <c r="H39" s="35"/>
      <c r="I39" s="35"/>
      <c r="J39" s="34"/>
      <c r="K39" s="31"/>
      <c r="L39" s="93"/>
      <c r="M39" s="93"/>
      <c r="N39" s="35"/>
      <c r="O39" s="5"/>
    </row>
    <row r="40" spans="1:15" ht="25" x14ac:dyDescent="0.35">
      <c r="A40" s="50"/>
      <c r="B40" s="52" t="s">
        <v>74</v>
      </c>
      <c r="C40" s="53" t="s">
        <v>106</v>
      </c>
      <c r="D40" s="82">
        <v>0.05</v>
      </c>
      <c r="E40" s="81"/>
      <c r="F40" s="51"/>
      <c r="G40" s="34"/>
      <c r="H40" s="35"/>
      <c r="I40" s="35"/>
      <c r="J40" s="34"/>
      <c r="K40" s="31"/>
      <c r="L40" s="93"/>
      <c r="M40" s="93"/>
      <c r="N40" s="35"/>
      <c r="O40" s="5"/>
    </row>
    <row r="41" spans="1:15" ht="50" x14ac:dyDescent="0.35">
      <c r="A41" s="50"/>
      <c r="B41" s="52" t="s">
        <v>74</v>
      </c>
      <c r="C41" s="53" t="s">
        <v>104</v>
      </c>
      <c r="D41" s="82">
        <v>0.05</v>
      </c>
      <c r="E41" s="81"/>
      <c r="F41" s="51"/>
      <c r="G41" s="34"/>
      <c r="H41" s="35"/>
      <c r="I41" s="35"/>
      <c r="J41" s="34"/>
      <c r="K41" s="31"/>
      <c r="L41" s="93"/>
      <c r="M41" s="93"/>
      <c r="N41" s="35"/>
      <c r="O41" s="5"/>
    </row>
    <row r="42" spans="1:15" x14ac:dyDescent="0.35">
      <c r="A42" s="50"/>
      <c r="B42" s="52" t="s">
        <v>74</v>
      </c>
      <c r="C42" s="53" t="s">
        <v>107</v>
      </c>
      <c r="D42" s="82">
        <v>0.05</v>
      </c>
      <c r="E42" s="81"/>
      <c r="F42" s="51"/>
      <c r="G42" s="34"/>
      <c r="H42" s="35"/>
      <c r="I42" s="35"/>
      <c r="J42" s="34"/>
      <c r="K42" s="31"/>
      <c r="L42" s="93"/>
      <c r="M42" s="93"/>
      <c r="N42" s="35"/>
      <c r="O42" s="5"/>
    </row>
    <row r="43" spans="1:15" x14ac:dyDescent="0.35">
      <c r="A43" s="50"/>
      <c r="B43" s="192" t="s">
        <v>108</v>
      </c>
      <c r="C43" s="192"/>
      <c r="D43" s="81"/>
      <c r="E43" s="81"/>
      <c r="F43" s="51"/>
      <c r="G43" s="34"/>
      <c r="H43" s="35"/>
      <c r="I43" s="35"/>
      <c r="J43" s="34"/>
      <c r="K43" s="31"/>
      <c r="L43" s="93"/>
      <c r="M43" s="93"/>
      <c r="N43" s="35"/>
      <c r="O43" s="5"/>
    </row>
    <row r="44" spans="1:15" ht="37.5" x14ac:dyDescent="0.35">
      <c r="A44" s="50"/>
      <c r="B44" s="52" t="s">
        <v>74</v>
      </c>
      <c r="C44" s="53" t="s">
        <v>86</v>
      </c>
      <c r="D44" s="82">
        <v>0.1</v>
      </c>
      <c r="E44" s="81"/>
      <c r="F44" s="51"/>
      <c r="G44" s="34"/>
      <c r="H44" s="35"/>
      <c r="I44" s="35"/>
      <c r="J44" s="34"/>
      <c r="K44" s="31"/>
      <c r="L44" s="93"/>
      <c r="M44" s="93"/>
      <c r="N44" s="35"/>
      <c r="O44" s="5"/>
    </row>
    <row r="45" spans="1:15" x14ac:dyDescent="0.35">
      <c r="A45" s="50"/>
      <c r="B45" s="52" t="s">
        <v>74</v>
      </c>
      <c r="C45" s="53" t="s">
        <v>87</v>
      </c>
      <c r="D45" s="82">
        <v>0.15</v>
      </c>
      <c r="E45" s="81"/>
      <c r="F45" s="51"/>
      <c r="G45" s="34"/>
      <c r="H45" s="35"/>
      <c r="I45" s="35"/>
      <c r="J45" s="34"/>
      <c r="K45" s="31"/>
      <c r="L45" s="93"/>
      <c r="M45" s="93"/>
      <c r="N45" s="35"/>
      <c r="O45" s="5"/>
    </row>
    <row r="46" spans="1:15" ht="38" thickBot="1" x14ac:dyDescent="0.4">
      <c r="A46" s="54"/>
      <c r="B46" s="52" t="s">
        <v>74</v>
      </c>
      <c r="C46" s="56" t="s">
        <v>88</v>
      </c>
      <c r="D46" s="84">
        <v>0.05</v>
      </c>
      <c r="E46" s="84">
        <v>0.45</v>
      </c>
      <c r="F46" s="57" t="s">
        <v>46</v>
      </c>
      <c r="G46" s="41">
        <v>2018</v>
      </c>
      <c r="H46" s="42">
        <v>581377.5</v>
      </c>
      <c r="I46" s="35"/>
      <c r="J46" s="41">
        <v>2021</v>
      </c>
      <c r="K46" s="91">
        <v>0.3</v>
      </c>
      <c r="L46" s="93">
        <f>+H46*K46</f>
        <v>174413.25</v>
      </c>
      <c r="M46" s="93">
        <f>+H46+L46</f>
        <v>755790.75</v>
      </c>
      <c r="N46" s="35"/>
      <c r="O46" s="5"/>
    </row>
    <row r="47" spans="1:15" x14ac:dyDescent="0.35">
      <c r="A47" s="50"/>
      <c r="B47" s="195" t="s">
        <v>109</v>
      </c>
      <c r="C47" s="195"/>
      <c r="D47" s="81"/>
      <c r="E47" s="81"/>
      <c r="F47" s="51"/>
      <c r="G47" s="34"/>
      <c r="H47" s="35"/>
      <c r="I47" s="35"/>
      <c r="J47" s="34"/>
      <c r="K47" s="31"/>
      <c r="L47" s="93"/>
      <c r="M47" s="93"/>
      <c r="N47" s="35"/>
      <c r="O47" s="5"/>
    </row>
    <row r="48" spans="1:15" x14ac:dyDescent="0.35">
      <c r="A48" s="50"/>
      <c r="B48" s="52" t="s">
        <v>74</v>
      </c>
      <c r="C48" s="53" t="s">
        <v>90</v>
      </c>
      <c r="D48" s="82">
        <v>0.05</v>
      </c>
      <c r="E48" s="81"/>
      <c r="F48" s="51"/>
      <c r="G48" s="34"/>
      <c r="H48" s="35"/>
      <c r="I48" s="35"/>
      <c r="J48" s="34"/>
      <c r="K48" s="31"/>
      <c r="L48" s="93"/>
      <c r="M48" s="93"/>
      <c r="N48" s="35"/>
      <c r="O48" s="5"/>
    </row>
    <row r="49" spans="1:15" x14ac:dyDescent="0.35">
      <c r="A49" s="50"/>
      <c r="B49" s="52" t="s">
        <v>74</v>
      </c>
      <c r="C49" s="53" t="s">
        <v>91</v>
      </c>
      <c r="D49" s="82">
        <v>0.05</v>
      </c>
      <c r="E49" s="81"/>
      <c r="F49" s="51"/>
      <c r="G49" s="34"/>
      <c r="H49" s="35"/>
      <c r="I49" s="35"/>
      <c r="J49" s="34"/>
      <c r="K49" s="31"/>
      <c r="L49" s="93"/>
      <c r="M49" s="93"/>
      <c r="N49" s="35"/>
      <c r="O49" s="5"/>
    </row>
    <row r="50" spans="1:15" x14ac:dyDescent="0.35">
      <c r="A50" s="50"/>
      <c r="B50" s="52" t="s">
        <v>74</v>
      </c>
      <c r="C50" s="53" t="s">
        <v>92</v>
      </c>
      <c r="D50" s="82">
        <v>0.05</v>
      </c>
      <c r="E50" s="81"/>
      <c r="F50" s="51"/>
      <c r="G50" s="34"/>
      <c r="H50" s="35"/>
      <c r="I50" s="35"/>
      <c r="J50" s="34"/>
      <c r="K50" s="31"/>
      <c r="L50" s="93"/>
      <c r="M50" s="93"/>
      <c r="N50" s="35"/>
      <c r="O50" s="5"/>
    </row>
    <row r="51" spans="1:15" x14ac:dyDescent="0.35">
      <c r="A51" s="50"/>
      <c r="B51" s="52" t="s">
        <v>74</v>
      </c>
      <c r="C51" s="53" t="s">
        <v>93</v>
      </c>
      <c r="D51" s="82">
        <v>0.05</v>
      </c>
      <c r="E51" s="81"/>
      <c r="F51" s="51"/>
      <c r="G51" s="34"/>
      <c r="H51" s="35"/>
      <c r="I51" s="35"/>
      <c r="J51" s="34"/>
      <c r="K51" s="31"/>
      <c r="L51" s="93"/>
      <c r="M51" s="93"/>
      <c r="N51" s="35"/>
      <c r="O51" s="5"/>
    </row>
    <row r="52" spans="1:15" ht="38" thickBot="1" x14ac:dyDescent="0.4">
      <c r="A52" s="54"/>
      <c r="B52" s="52" t="s">
        <v>74</v>
      </c>
      <c r="C52" s="56" t="s">
        <v>94</v>
      </c>
      <c r="D52" s="84">
        <v>0.1</v>
      </c>
      <c r="E52" s="84">
        <v>0.3</v>
      </c>
      <c r="F52" s="57" t="s">
        <v>48</v>
      </c>
      <c r="G52" s="41">
        <v>2018</v>
      </c>
      <c r="H52" s="42">
        <v>387585</v>
      </c>
      <c r="I52" s="35"/>
      <c r="J52" s="41">
        <v>2021</v>
      </c>
      <c r="K52" s="91">
        <v>0.3</v>
      </c>
      <c r="L52" s="93">
        <f>+H52*K52</f>
        <v>116275.5</v>
      </c>
      <c r="M52" s="93">
        <f>+H52+L52</f>
        <v>503860.5</v>
      </c>
      <c r="N52" s="35"/>
      <c r="O52" s="5"/>
    </row>
    <row r="53" spans="1:15" x14ac:dyDescent="0.35">
      <c r="A53" s="50"/>
      <c r="B53" s="195" t="s">
        <v>110</v>
      </c>
      <c r="C53" s="195"/>
      <c r="D53" s="81"/>
      <c r="E53" s="81"/>
      <c r="F53" s="51"/>
      <c r="G53" s="34"/>
      <c r="H53" s="35"/>
      <c r="I53" s="35"/>
      <c r="J53" s="34"/>
      <c r="K53" s="31"/>
      <c r="L53" s="93"/>
      <c r="M53" s="93"/>
      <c r="N53" s="35"/>
      <c r="O53" s="5"/>
    </row>
    <row r="54" spans="1:15" x14ac:dyDescent="0.35">
      <c r="A54" s="50"/>
      <c r="B54" s="52" t="s">
        <v>74</v>
      </c>
      <c r="C54" s="53" t="s">
        <v>96</v>
      </c>
      <c r="D54" s="81"/>
      <c r="E54" s="81"/>
      <c r="F54" s="51"/>
      <c r="G54" s="34"/>
      <c r="H54" s="35"/>
      <c r="I54" s="35"/>
      <c r="J54" s="34"/>
      <c r="K54" s="31"/>
      <c r="L54" s="93"/>
      <c r="M54" s="93"/>
      <c r="N54" s="35"/>
      <c r="O54" s="5"/>
    </row>
    <row r="55" spans="1:15" ht="75" x14ac:dyDescent="0.35">
      <c r="A55" s="50"/>
      <c r="B55" s="52" t="s">
        <v>74</v>
      </c>
      <c r="C55" s="53" t="s">
        <v>97</v>
      </c>
      <c r="D55" s="82">
        <v>0.15</v>
      </c>
      <c r="E55" s="81"/>
      <c r="F55" s="51"/>
      <c r="G55" s="34"/>
      <c r="H55" s="35"/>
      <c r="I55" s="35"/>
      <c r="J55" s="34"/>
      <c r="K55" s="31"/>
      <c r="L55" s="93"/>
      <c r="M55" s="93"/>
      <c r="N55" s="35"/>
      <c r="O55" s="5"/>
    </row>
    <row r="56" spans="1:15" ht="15" thickBot="1" x14ac:dyDescent="0.4">
      <c r="A56" s="54"/>
      <c r="B56" s="55" t="s">
        <v>74</v>
      </c>
      <c r="C56" s="56" t="s">
        <v>98</v>
      </c>
      <c r="D56" s="84">
        <v>0.05</v>
      </c>
      <c r="E56" s="84">
        <v>0.2</v>
      </c>
      <c r="F56" s="57" t="s">
        <v>50</v>
      </c>
      <c r="G56" s="41">
        <v>2018</v>
      </c>
      <c r="H56" s="42">
        <v>258390</v>
      </c>
      <c r="I56" s="42">
        <v>1291950</v>
      </c>
      <c r="J56" s="41">
        <v>2021</v>
      </c>
      <c r="K56" s="91">
        <v>0.3</v>
      </c>
      <c r="L56" s="93">
        <f>+H56*K56</f>
        <v>77517</v>
      </c>
      <c r="M56" s="93">
        <f>+H56+L56</f>
        <v>335907</v>
      </c>
      <c r="N56" s="42">
        <f>SUM(M29:M56)</f>
        <v>1679535</v>
      </c>
      <c r="O56" s="5"/>
    </row>
    <row r="57" spans="1:15" x14ac:dyDescent="0.35">
      <c r="A57" s="190" t="s">
        <v>51</v>
      </c>
      <c r="B57" s="191"/>
      <c r="C57" s="191"/>
      <c r="D57" s="80"/>
      <c r="E57" s="80"/>
      <c r="F57" s="46"/>
      <c r="G57" s="47"/>
      <c r="H57" s="35"/>
      <c r="I57" s="35"/>
      <c r="J57" s="47"/>
      <c r="K57" s="31"/>
      <c r="L57" s="93"/>
      <c r="M57" s="93"/>
      <c r="N57" s="35"/>
      <c r="O57" s="5"/>
    </row>
    <row r="58" spans="1:15" x14ac:dyDescent="0.35">
      <c r="A58" s="59"/>
      <c r="B58" s="189" t="s">
        <v>111</v>
      </c>
      <c r="C58" s="189"/>
      <c r="D58" s="85"/>
      <c r="E58" s="85"/>
      <c r="F58" s="60"/>
      <c r="G58" s="34"/>
      <c r="H58" s="35"/>
      <c r="I58" s="35"/>
      <c r="J58" s="34"/>
      <c r="K58" s="31"/>
      <c r="L58" s="93"/>
      <c r="M58" s="93"/>
      <c r="N58" s="35"/>
      <c r="O58" s="5"/>
    </row>
    <row r="59" spans="1:15" x14ac:dyDescent="0.35">
      <c r="A59" s="59"/>
      <c r="B59" s="196" t="s">
        <v>37</v>
      </c>
      <c r="C59" s="196"/>
      <c r="D59" s="85"/>
      <c r="E59" s="85"/>
      <c r="F59" s="60"/>
      <c r="G59" s="34"/>
      <c r="H59" s="35"/>
      <c r="I59" s="35"/>
      <c r="J59" s="34"/>
      <c r="K59" s="31"/>
      <c r="L59" s="93"/>
      <c r="M59" s="93"/>
      <c r="N59" s="35"/>
      <c r="O59" s="5"/>
    </row>
    <row r="60" spans="1:15" ht="37.5" x14ac:dyDescent="0.35">
      <c r="A60" s="59"/>
      <c r="B60" s="61"/>
      <c r="C60" s="62" t="s">
        <v>112</v>
      </c>
      <c r="D60" s="85"/>
      <c r="E60" s="85"/>
      <c r="F60" s="60"/>
      <c r="G60" s="34"/>
      <c r="H60" s="35"/>
      <c r="I60" s="35"/>
      <c r="J60" s="34"/>
      <c r="K60" s="31"/>
      <c r="L60" s="93"/>
      <c r="M60" s="93"/>
      <c r="N60" s="35"/>
      <c r="O60" s="5"/>
    </row>
    <row r="61" spans="1:15" x14ac:dyDescent="0.35">
      <c r="A61" s="197"/>
      <c r="B61" s="196" t="s">
        <v>74</v>
      </c>
      <c r="C61" s="196" t="s">
        <v>76</v>
      </c>
      <c r="D61" s="198"/>
      <c r="E61" s="198"/>
      <c r="F61" s="200"/>
      <c r="G61" s="201"/>
      <c r="H61" s="199"/>
      <c r="I61" s="199"/>
      <c r="J61" s="201"/>
      <c r="K61" s="31"/>
      <c r="L61" s="93"/>
      <c r="M61" s="93"/>
      <c r="N61" s="199"/>
      <c r="O61" s="5"/>
    </row>
    <row r="62" spans="1:15" x14ac:dyDescent="0.35">
      <c r="A62" s="197"/>
      <c r="B62" s="196"/>
      <c r="C62" s="196"/>
      <c r="D62" s="198"/>
      <c r="E62" s="198"/>
      <c r="F62" s="200"/>
      <c r="G62" s="201"/>
      <c r="H62" s="199"/>
      <c r="I62" s="199"/>
      <c r="J62" s="201"/>
      <c r="K62" s="31"/>
      <c r="L62" s="93"/>
      <c r="M62" s="93"/>
      <c r="N62" s="199"/>
      <c r="O62" s="5"/>
    </row>
    <row r="63" spans="1:15" ht="25" x14ac:dyDescent="0.35">
      <c r="A63" s="59"/>
      <c r="B63" s="61" t="s">
        <v>74</v>
      </c>
      <c r="C63" s="61" t="s">
        <v>77</v>
      </c>
      <c r="D63" s="85"/>
      <c r="E63" s="85"/>
      <c r="F63" s="60"/>
      <c r="G63" s="34"/>
      <c r="H63" s="35"/>
      <c r="I63" s="35"/>
      <c r="J63" s="34"/>
      <c r="K63" s="31"/>
      <c r="L63" s="93"/>
      <c r="M63" s="93"/>
      <c r="N63" s="35"/>
      <c r="O63" s="5"/>
    </row>
    <row r="64" spans="1:15" x14ac:dyDescent="0.35">
      <c r="A64" s="59"/>
      <c r="B64" s="61" t="s">
        <v>74</v>
      </c>
      <c r="C64" s="61" t="s">
        <v>101</v>
      </c>
      <c r="D64" s="85"/>
      <c r="E64" s="85"/>
      <c r="F64" s="60"/>
      <c r="G64" s="34"/>
      <c r="H64" s="35"/>
      <c r="I64" s="35"/>
      <c r="J64" s="34"/>
      <c r="K64" s="31"/>
      <c r="L64" s="93"/>
      <c r="M64" s="93"/>
      <c r="N64" s="35"/>
      <c r="O64" s="5"/>
    </row>
    <row r="65" spans="1:15" x14ac:dyDescent="0.35">
      <c r="A65" s="63"/>
      <c r="B65" s="61"/>
      <c r="C65" s="61"/>
      <c r="D65" s="85"/>
      <c r="E65" s="85"/>
      <c r="F65" s="60"/>
      <c r="G65" s="34"/>
      <c r="H65" s="35"/>
      <c r="I65" s="35"/>
      <c r="J65" s="34"/>
      <c r="K65" s="31"/>
      <c r="L65" s="93"/>
      <c r="M65" s="93"/>
      <c r="N65" s="35"/>
      <c r="O65" s="5"/>
    </row>
    <row r="66" spans="1:15" x14ac:dyDescent="0.35">
      <c r="A66" s="59"/>
      <c r="B66" s="189" t="s">
        <v>113</v>
      </c>
      <c r="C66" s="189"/>
      <c r="D66" s="85"/>
      <c r="E66" s="85"/>
      <c r="F66" s="60"/>
      <c r="G66" s="34"/>
      <c r="H66" s="35"/>
      <c r="I66" s="35"/>
      <c r="J66" s="34"/>
      <c r="K66" s="31"/>
      <c r="L66" s="93"/>
      <c r="M66" s="93"/>
      <c r="N66" s="35"/>
      <c r="O66" s="5"/>
    </row>
    <row r="67" spans="1:15" ht="25" x14ac:dyDescent="0.35">
      <c r="A67" s="59"/>
      <c r="B67" s="61" t="s">
        <v>74</v>
      </c>
      <c r="C67" s="62" t="s">
        <v>114</v>
      </c>
      <c r="D67" s="86">
        <v>0.05</v>
      </c>
      <c r="E67" s="85"/>
      <c r="F67" s="60"/>
      <c r="G67" s="34"/>
      <c r="H67" s="35"/>
      <c r="I67" s="35"/>
      <c r="J67" s="34"/>
      <c r="K67" s="31"/>
      <c r="L67" s="93"/>
      <c r="M67" s="93"/>
      <c r="N67" s="35"/>
      <c r="O67" s="5"/>
    </row>
    <row r="68" spans="1:15" ht="50.5" thickBot="1" x14ac:dyDescent="0.4">
      <c r="A68" s="64"/>
      <c r="B68" s="61" t="s">
        <v>74</v>
      </c>
      <c r="C68" s="65" t="s">
        <v>104</v>
      </c>
      <c r="D68" s="87"/>
      <c r="E68" s="88">
        <v>0.05</v>
      </c>
      <c r="F68" s="66" t="s">
        <v>56</v>
      </c>
      <c r="G68" s="41">
        <v>2018</v>
      </c>
      <c r="H68" s="42">
        <v>88740</v>
      </c>
      <c r="I68" s="35"/>
      <c r="J68" s="41">
        <v>2021</v>
      </c>
      <c r="K68" s="91">
        <v>0.3</v>
      </c>
      <c r="L68" s="93">
        <f>+H68*K68</f>
        <v>26622</v>
      </c>
      <c r="M68" s="93">
        <f>+H68+L68</f>
        <v>115362</v>
      </c>
      <c r="N68" s="35"/>
      <c r="O68" s="5"/>
    </row>
    <row r="69" spans="1:15" x14ac:dyDescent="0.35">
      <c r="A69" s="59"/>
      <c r="B69" s="202" t="s">
        <v>115</v>
      </c>
      <c r="C69" s="202"/>
      <c r="D69" s="85"/>
      <c r="E69" s="85"/>
      <c r="F69" s="60"/>
      <c r="G69" s="34"/>
      <c r="H69" s="35"/>
      <c r="I69" s="35"/>
      <c r="J69" s="34"/>
      <c r="K69" s="31"/>
      <c r="L69" s="93"/>
      <c r="M69" s="93"/>
      <c r="N69" s="35"/>
      <c r="O69" s="5"/>
    </row>
    <row r="70" spans="1:15" ht="25" x14ac:dyDescent="0.35">
      <c r="A70" s="59"/>
      <c r="B70" s="61" t="s">
        <v>74</v>
      </c>
      <c r="C70" s="61" t="s">
        <v>116</v>
      </c>
      <c r="D70" s="86">
        <v>0.05</v>
      </c>
      <c r="E70" s="85"/>
      <c r="F70" s="60"/>
      <c r="G70" s="34"/>
      <c r="H70" s="35"/>
      <c r="I70" s="35"/>
      <c r="J70" s="34"/>
      <c r="K70" s="31"/>
      <c r="L70" s="93"/>
      <c r="M70" s="93"/>
      <c r="N70" s="35"/>
      <c r="O70" s="5"/>
    </row>
    <row r="71" spans="1:15" ht="50" x14ac:dyDescent="0.35">
      <c r="A71" s="59"/>
      <c r="B71" s="61" t="s">
        <v>74</v>
      </c>
      <c r="C71" s="61" t="s">
        <v>104</v>
      </c>
      <c r="D71" s="86">
        <v>0.05</v>
      </c>
      <c r="E71" s="85"/>
      <c r="F71" s="60"/>
      <c r="G71" s="34"/>
      <c r="H71" s="35"/>
      <c r="I71" s="35"/>
      <c r="J71" s="34"/>
      <c r="K71" s="31"/>
      <c r="L71" s="93"/>
      <c r="M71" s="93"/>
      <c r="N71" s="35"/>
      <c r="O71" s="5"/>
    </row>
    <row r="72" spans="1:15" x14ac:dyDescent="0.35">
      <c r="A72" s="59"/>
      <c r="B72" s="61" t="s">
        <v>74</v>
      </c>
      <c r="C72" s="61" t="s">
        <v>107</v>
      </c>
      <c r="D72" s="86">
        <v>0.05</v>
      </c>
      <c r="E72" s="85"/>
      <c r="F72" s="60"/>
      <c r="G72" s="34"/>
      <c r="H72" s="35"/>
      <c r="I72" s="35"/>
      <c r="J72" s="34"/>
      <c r="K72" s="31"/>
      <c r="L72" s="93"/>
      <c r="M72" s="93"/>
      <c r="N72" s="35"/>
      <c r="O72" s="5"/>
    </row>
    <row r="73" spans="1:15" x14ac:dyDescent="0.35">
      <c r="A73" s="59"/>
      <c r="B73" s="189" t="s">
        <v>117</v>
      </c>
      <c r="C73" s="189"/>
      <c r="D73" s="85"/>
      <c r="E73" s="85"/>
      <c r="F73" s="60"/>
      <c r="G73" s="34"/>
      <c r="H73" s="35"/>
      <c r="I73" s="35"/>
      <c r="J73" s="34"/>
      <c r="K73" s="31"/>
      <c r="L73" s="93"/>
      <c r="M73" s="93"/>
      <c r="N73" s="35"/>
      <c r="O73" s="5"/>
    </row>
    <row r="74" spans="1:15" ht="37.5" x14ac:dyDescent="0.35">
      <c r="A74" s="59"/>
      <c r="B74" s="61" t="s">
        <v>74</v>
      </c>
      <c r="C74" s="61" t="s">
        <v>86</v>
      </c>
      <c r="D74" s="86">
        <v>0.1</v>
      </c>
      <c r="E74" s="85"/>
      <c r="F74" s="60"/>
      <c r="G74" s="34"/>
      <c r="H74" s="35"/>
      <c r="I74" s="35"/>
      <c r="J74" s="34"/>
      <c r="K74" s="31"/>
      <c r="L74" s="93"/>
      <c r="M74" s="93"/>
      <c r="N74" s="35"/>
      <c r="O74" s="5"/>
    </row>
    <row r="75" spans="1:15" x14ac:dyDescent="0.35">
      <c r="A75" s="59"/>
      <c r="B75" s="61" t="s">
        <v>74</v>
      </c>
      <c r="C75" s="61" t="s">
        <v>87</v>
      </c>
      <c r="D75" s="86">
        <v>0.15</v>
      </c>
      <c r="E75" s="85"/>
      <c r="F75" s="60"/>
      <c r="G75" s="34"/>
      <c r="H75" s="35"/>
      <c r="I75" s="35"/>
      <c r="J75" s="34"/>
      <c r="K75" s="31"/>
      <c r="L75" s="93"/>
      <c r="M75" s="93"/>
      <c r="N75" s="35"/>
      <c r="O75" s="5"/>
    </row>
    <row r="76" spans="1:15" ht="38" thickBot="1" x14ac:dyDescent="0.4">
      <c r="A76" s="64"/>
      <c r="B76" s="61" t="s">
        <v>74</v>
      </c>
      <c r="C76" s="67" t="s">
        <v>88</v>
      </c>
      <c r="D76" s="88">
        <v>0.05</v>
      </c>
      <c r="E76" s="88">
        <v>0.45</v>
      </c>
      <c r="F76" s="66" t="s">
        <v>60</v>
      </c>
      <c r="G76" s="41">
        <v>2019</v>
      </c>
      <c r="H76" s="42">
        <v>798660</v>
      </c>
      <c r="I76" s="35"/>
      <c r="J76" s="41">
        <v>2022</v>
      </c>
      <c r="K76" s="91">
        <v>0.3</v>
      </c>
      <c r="L76" s="93">
        <f>+H76*K76</f>
        <v>239598</v>
      </c>
      <c r="M76" s="93">
        <f>+H76+L76</f>
        <v>1038258</v>
      </c>
      <c r="N76" s="35"/>
      <c r="O76" s="5"/>
    </row>
    <row r="77" spans="1:15" x14ac:dyDescent="0.35">
      <c r="A77" s="59"/>
      <c r="B77" s="202" t="s">
        <v>118</v>
      </c>
      <c r="C77" s="202"/>
      <c r="D77" s="85"/>
      <c r="E77" s="85"/>
      <c r="F77" s="60"/>
      <c r="G77" s="34"/>
      <c r="H77" s="48"/>
      <c r="I77" s="49"/>
      <c r="J77" s="34"/>
      <c r="K77" s="31"/>
      <c r="L77" s="93"/>
      <c r="M77" s="93"/>
      <c r="N77" s="49"/>
      <c r="O77" s="5"/>
    </row>
    <row r="78" spans="1:15" x14ac:dyDescent="0.35">
      <c r="A78" s="59"/>
      <c r="B78" s="61" t="s">
        <v>74</v>
      </c>
      <c r="C78" s="62" t="s">
        <v>90</v>
      </c>
      <c r="D78" s="86">
        <v>0.05</v>
      </c>
      <c r="E78" s="85"/>
      <c r="F78" s="60"/>
      <c r="G78" s="34"/>
      <c r="H78" s="48"/>
      <c r="I78" s="49"/>
      <c r="J78" s="34"/>
      <c r="K78" s="31"/>
      <c r="L78" s="93"/>
      <c r="M78" s="93"/>
      <c r="N78" s="49"/>
      <c r="O78" s="5"/>
    </row>
    <row r="79" spans="1:15" x14ac:dyDescent="0.35">
      <c r="A79" s="59"/>
      <c r="B79" s="61" t="s">
        <v>74</v>
      </c>
      <c r="C79" s="62" t="s">
        <v>91</v>
      </c>
      <c r="D79" s="86">
        <v>0.05</v>
      </c>
      <c r="E79" s="85"/>
      <c r="F79" s="60"/>
      <c r="G79" s="34"/>
      <c r="H79" s="48"/>
      <c r="I79" s="49"/>
      <c r="J79" s="34"/>
      <c r="K79" s="31"/>
      <c r="L79" s="93"/>
      <c r="M79" s="93"/>
      <c r="N79" s="49"/>
      <c r="O79" s="5"/>
    </row>
    <row r="80" spans="1:15" x14ac:dyDescent="0.35">
      <c r="A80" s="59"/>
      <c r="B80" s="61" t="s">
        <v>74</v>
      </c>
      <c r="C80" s="62" t="s">
        <v>92</v>
      </c>
      <c r="D80" s="86">
        <v>0.05</v>
      </c>
      <c r="E80" s="85"/>
      <c r="F80" s="60"/>
      <c r="G80" s="34"/>
      <c r="H80" s="48"/>
      <c r="I80" s="49"/>
      <c r="J80" s="34"/>
      <c r="K80" s="31"/>
      <c r="L80" s="93"/>
      <c r="M80" s="93"/>
      <c r="N80" s="49"/>
      <c r="O80" s="5"/>
    </row>
    <row r="81" spans="1:15" x14ac:dyDescent="0.35">
      <c r="A81" s="59"/>
      <c r="B81" s="61" t="s">
        <v>74</v>
      </c>
      <c r="C81" s="62" t="s">
        <v>93</v>
      </c>
      <c r="D81" s="86">
        <v>0.05</v>
      </c>
      <c r="E81" s="85"/>
      <c r="F81" s="60"/>
      <c r="G81" s="34"/>
      <c r="H81" s="48"/>
      <c r="I81" s="49"/>
      <c r="J81" s="34"/>
      <c r="K81" s="31"/>
      <c r="L81" s="93"/>
      <c r="M81" s="93"/>
      <c r="N81" s="49"/>
      <c r="O81" s="5"/>
    </row>
    <row r="82" spans="1:15" ht="38" thickBot="1" x14ac:dyDescent="0.4">
      <c r="A82" s="64"/>
      <c r="B82" s="61" t="s">
        <v>74</v>
      </c>
      <c r="C82" s="65" t="s">
        <v>94</v>
      </c>
      <c r="D82" s="88">
        <v>0.1</v>
      </c>
      <c r="E82" s="88">
        <v>0.3</v>
      </c>
      <c r="F82" s="66" t="s">
        <v>62</v>
      </c>
      <c r="G82" s="41">
        <v>2019</v>
      </c>
      <c r="H82" s="58">
        <v>532440</v>
      </c>
      <c r="I82" s="49"/>
      <c r="J82" s="41">
        <v>2022</v>
      </c>
      <c r="K82" s="91">
        <v>0.3</v>
      </c>
      <c r="L82" s="93">
        <f>+H82*K82</f>
        <v>159732</v>
      </c>
      <c r="M82" s="93">
        <f>+H82+L82</f>
        <v>692172</v>
      </c>
      <c r="N82" s="49"/>
      <c r="O82" s="5"/>
    </row>
    <row r="83" spans="1:15" x14ac:dyDescent="0.35">
      <c r="A83" s="59"/>
      <c r="B83" s="202" t="s">
        <v>119</v>
      </c>
      <c r="C83" s="202"/>
      <c r="D83" s="85"/>
      <c r="E83" s="85"/>
      <c r="F83" s="60"/>
      <c r="G83" s="34"/>
      <c r="H83" s="35"/>
      <c r="I83" s="35"/>
      <c r="J83" s="34"/>
      <c r="K83" s="31"/>
      <c r="L83" s="93"/>
      <c r="M83" s="93"/>
      <c r="N83" s="35"/>
      <c r="O83" s="5"/>
    </row>
    <row r="84" spans="1:15" x14ac:dyDescent="0.35">
      <c r="A84" s="59"/>
      <c r="B84" s="61" t="s">
        <v>74</v>
      </c>
      <c r="C84" s="62" t="s">
        <v>96</v>
      </c>
      <c r="D84" s="85"/>
      <c r="E84" s="85"/>
      <c r="F84" s="60"/>
      <c r="G84" s="34"/>
      <c r="H84" s="35"/>
      <c r="I84" s="35"/>
      <c r="J84" s="34"/>
      <c r="K84" s="31"/>
      <c r="L84" s="93"/>
      <c r="M84" s="93"/>
      <c r="N84" s="35"/>
      <c r="O84" s="5"/>
    </row>
    <row r="85" spans="1:15" ht="75" x14ac:dyDescent="0.35">
      <c r="A85" s="59"/>
      <c r="B85" s="61" t="s">
        <v>74</v>
      </c>
      <c r="C85" s="62" t="s">
        <v>97</v>
      </c>
      <c r="D85" s="86">
        <v>0.15</v>
      </c>
      <c r="E85" s="85"/>
      <c r="F85" s="60"/>
      <c r="G85" s="34"/>
      <c r="H85" s="35"/>
      <c r="I85" s="35"/>
      <c r="J85" s="34"/>
      <c r="K85" s="31"/>
      <c r="L85" s="93"/>
      <c r="M85" s="93"/>
      <c r="N85" s="35"/>
      <c r="O85" s="5"/>
    </row>
    <row r="86" spans="1:15" ht="38" thickBot="1" x14ac:dyDescent="0.4">
      <c r="A86" s="64"/>
      <c r="B86" s="67" t="s">
        <v>74</v>
      </c>
      <c r="C86" s="65" t="s">
        <v>120</v>
      </c>
      <c r="D86" s="88">
        <v>0.05</v>
      </c>
      <c r="E86" s="88">
        <v>0.2</v>
      </c>
      <c r="F86" s="66" t="s">
        <v>65</v>
      </c>
      <c r="G86" s="41">
        <v>2019</v>
      </c>
      <c r="H86" s="42">
        <v>354960</v>
      </c>
      <c r="I86" s="42">
        <v>1774800</v>
      </c>
      <c r="J86" s="41">
        <v>2022</v>
      </c>
      <c r="K86" s="91">
        <v>0.3</v>
      </c>
      <c r="L86" s="93">
        <f>+H86*K86</f>
        <v>106488</v>
      </c>
      <c r="M86" s="93">
        <f>+H86+L86</f>
        <v>461448</v>
      </c>
      <c r="N86" s="42">
        <f>SUM(M57:M86)</f>
        <v>2307240</v>
      </c>
      <c r="O86" s="5"/>
    </row>
    <row r="87" spans="1:15" ht="15" thickBot="1" x14ac:dyDescent="0.4">
      <c r="A87" s="68"/>
      <c r="B87" s="69"/>
      <c r="C87" s="69"/>
      <c r="D87" s="89"/>
      <c r="E87" s="89"/>
      <c r="F87" s="203" t="s">
        <v>121</v>
      </c>
      <c r="G87" s="203"/>
      <c r="H87" s="203"/>
      <c r="I87" s="70">
        <v>4319550</v>
      </c>
      <c r="J87" s="92"/>
      <c r="K87" s="31"/>
      <c r="L87" s="93"/>
      <c r="M87" s="93">
        <f>SUM(M2:M86)</f>
        <v>5615415</v>
      </c>
      <c r="N87" s="93">
        <f>SUM(N2:N86)</f>
        <v>5615415</v>
      </c>
      <c r="O87" s="5"/>
    </row>
    <row r="88" spans="1:15" x14ac:dyDescent="0.35">
      <c r="A88" s="71"/>
      <c r="B88" s="71"/>
      <c r="C88" s="71"/>
      <c r="D88" s="31"/>
      <c r="E88" s="31"/>
      <c r="F88" s="31"/>
      <c r="G88" s="31"/>
      <c r="H88" s="31"/>
      <c r="I88" s="31"/>
      <c r="J88" s="31"/>
      <c r="K88" s="31"/>
      <c r="L88" s="93"/>
      <c r="M88" s="93"/>
      <c r="N88" s="31"/>
      <c r="O88" s="5"/>
    </row>
    <row r="89" spans="1:15" x14ac:dyDescent="0.35">
      <c r="A89" s="71"/>
      <c r="B89" s="71"/>
      <c r="C89" s="71"/>
      <c r="D89" s="31"/>
      <c r="E89" s="31"/>
      <c r="F89" s="31"/>
      <c r="G89" s="31"/>
      <c r="H89" s="31"/>
      <c r="I89" s="90"/>
      <c r="J89" s="31"/>
      <c r="K89" s="31"/>
      <c r="L89" s="93"/>
      <c r="M89" s="93"/>
      <c r="N89" s="90"/>
      <c r="O89" s="5"/>
    </row>
    <row r="90" spans="1:15" x14ac:dyDescent="0.35">
      <c r="A90" s="31"/>
      <c r="B90" s="31"/>
      <c r="C90" s="31"/>
      <c r="D90" s="31"/>
      <c r="E90" s="31"/>
      <c r="F90" s="31"/>
      <c r="G90" s="31"/>
      <c r="H90" s="31"/>
      <c r="I90" s="31"/>
      <c r="J90" s="31"/>
      <c r="K90" s="31"/>
      <c r="L90" s="93"/>
      <c r="M90" s="93"/>
      <c r="N90" s="31"/>
      <c r="O90" s="5"/>
    </row>
    <row r="91" spans="1:15" x14ac:dyDescent="0.35">
      <c r="L91" s="5"/>
      <c r="M91" s="5"/>
      <c r="O91" s="5"/>
    </row>
    <row r="92" spans="1:15" x14ac:dyDescent="0.35">
      <c r="L92" s="5"/>
      <c r="M92" s="5"/>
      <c r="O92" s="5"/>
    </row>
    <row r="93" spans="1:15" x14ac:dyDescent="0.35">
      <c r="L93" s="5"/>
      <c r="M93" s="5"/>
      <c r="O93" s="5"/>
    </row>
    <row r="94" spans="1:15" x14ac:dyDescent="0.35">
      <c r="L94" s="5"/>
      <c r="M94" s="5"/>
      <c r="O94" s="5"/>
    </row>
    <row r="95" spans="1:15" x14ac:dyDescent="0.35">
      <c r="L95" s="5"/>
      <c r="M95" s="5"/>
      <c r="O95" s="5"/>
    </row>
    <row r="96" spans="1:15" x14ac:dyDescent="0.35">
      <c r="L96" s="5"/>
      <c r="M96" s="5"/>
      <c r="O96" s="5"/>
    </row>
  </sheetData>
  <mergeCells count="36">
    <mergeCell ref="B73:C73"/>
    <mergeCell ref="B77:C77"/>
    <mergeCell ref="B83:C83"/>
    <mergeCell ref="F87:H87"/>
    <mergeCell ref="J61:J62"/>
    <mergeCell ref="B66:C66"/>
    <mergeCell ref="B69:C69"/>
    <mergeCell ref="E61:E62"/>
    <mergeCell ref="N61:N62"/>
    <mergeCell ref="F61:F62"/>
    <mergeCell ref="G61:G62"/>
    <mergeCell ref="H61:H62"/>
    <mergeCell ref="I61:I62"/>
    <mergeCell ref="B59:C59"/>
    <mergeCell ref="A61:A62"/>
    <mergeCell ref="B61:B62"/>
    <mergeCell ref="C61:C62"/>
    <mergeCell ref="D61:D62"/>
    <mergeCell ref="B58:C58"/>
    <mergeCell ref="B19:C19"/>
    <mergeCell ref="B25:C25"/>
    <mergeCell ref="A29:C29"/>
    <mergeCell ref="B30:C30"/>
    <mergeCell ref="B31:C31"/>
    <mergeCell ref="B36:C36"/>
    <mergeCell ref="B39:C39"/>
    <mergeCell ref="B43:C43"/>
    <mergeCell ref="B47:C47"/>
    <mergeCell ref="B53:C53"/>
    <mergeCell ref="A57:C57"/>
    <mergeCell ref="B15:C15"/>
    <mergeCell ref="A1:C1"/>
    <mergeCell ref="B2:C2"/>
    <mergeCell ref="B3:C3"/>
    <mergeCell ref="B8:C8"/>
    <mergeCell ref="B11:C11"/>
  </mergeCells>
  <pageMargins left="0.31496062992125984" right="0.31496062992125984" top="0.35433070866141736" bottom="0.35433070866141736" header="0.31496062992125984" footer="0.31496062992125984"/>
  <pageSetup scale="66" fitToHeight="10" orientation="landscape" horizontalDpi="4294967295"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K8"/>
  <sheetViews>
    <sheetView workbookViewId="0">
      <selection activeCell="B35" sqref="B35"/>
    </sheetView>
  </sheetViews>
  <sheetFormatPr baseColWidth="10" defaultColWidth="11.453125" defaultRowHeight="14.5" x14ac:dyDescent="0.35"/>
  <cols>
    <col min="3" max="3" width="13.08984375" bestFit="1" customWidth="1"/>
    <col min="4" max="4" width="15.453125" customWidth="1"/>
    <col min="5" max="6" width="13.08984375" bestFit="1" customWidth="1"/>
    <col min="7" max="7" width="3.90625" customWidth="1"/>
    <col min="9" max="9" width="13.08984375" bestFit="1" customWidth="1"/>
    <col min="11" max="11" width="13.08984375" bestFit="1" customWidth="1"/>
  </cols>
  <sheetData>
    <row r="1" spans="2:11" x14ac:dyDescent="0.35">
      <c r="C1" t="s">
        <v>122</v>
      </c>
      <c r="D1" t="s">
        <v>123</v>
      </c>
      <c r="E1" t="s">
        <v>124</v>
      </c>
      <c r="I1" t="s">
        <v>122</v>
      </c>
      <c r="J1" t="s">
        <v>123</v>
      </c>
      <c r="K1" t="s">
        <v>124</v>
      </c>
    </row>
    <row r="2" spans="2:11" x14ac:dyDescent="0.35">
      <c r="B2">
        <v>2016</v>
      </c>
      <c r="C2" s="5">
        <v>1080000</v>
      </c>
      <c r="D2" s="5">
        <f>+C2*0.16</f>
        <v>172800</v>
      </c>
      <c r="E2" s="5">
        <f>+C2+D2</f>
        <v>1252800</v>
      </c>
      <c r="F2" s="97">
        <f>+E2/$E$5</f>
        <v>0.29003021148036257</v>
      </c>
      <c r="H2">
        <v>2020</v>
      </c>
      <c r="I2" s="5">
        <f>+C8*F2</f>
        <v>1404000.0000000002</v>
      </c>
      <c r="J2" s="5">
        <f>+I2*16%</f>
        <v>224640.00000000003</v>
      </c>
      <c r="K2" s="5">
        <f>+I2+J2</f>
        <v>1628640.0000000002</v>
      </c>
    </row>
    <row r="3" spans="2:11" x14ac:dyDescent="0.35">
      <c r="B3">
        <v>2017</v>
      </c>
      <c r="C3" s="5">
        <v>1113750</v>
      </c>
      <c r="D3" s="5">
        <f>+C3*0.16</f>
        <v>178200</v>
      </c>
      <c r="E3" s="5">
        <f>+C3+D3</f>
        <v>1291950</v>
      </c>
      <c r="F3" s="97">
        <f t="shared" ref="F3:F4" si="0">+E3/$E$5</f>
        <v>0.29909365558912387</v>
      </c>
      <c r="H3">
        <v>2021</v>
      </c>
      <c r="I3" s="5">
        <f>+C8*F3</f>
        <v>1447875</v>
      </c>
      <c r="J3" s="5">
        <f t="shared" ref="J3:J4" si="1">+I3*16%</f>
        <v>231660</v>
      </c>
      <c r="K3" s="5">
        <f t="shared" ref="K3:K4" si="2">+I3+J3</f>
        <v>1679535</v>
      </c>
    </row>
    <row r="4" spans="2:11" x14ac:dyDescent="0.35">
      <c r="B4">
        <v>2019</v>
      </c>
      <c r="C4" s="98">
        <v>1530000</v>
      </c>
      <c r="D4" s="98">
        <f>+C4*0.16</f>
        <v>244800</v>
      </c>
      <c r="E4" s="98">
        <f>+C4+D4</f>
        <v>1774800</v>
      </c>
      <c r="F4" s="99">
        <f t="shared" si="0"/>
        <v>0.41087613293051362</v>
      </c>
      <c r="H4">
        <v>2022</v>
      </c>
      <c r="I4" s="5">
        <f>+C8*F4</f>
        <v>1989000</v>
      </c>
      <c r="J4" s="5">
        <f t="shared" si="1"/>
        <v>318240</v>
      </c>
      <c r="K4" s="5">
        <f t="shared" si="2"/>
        <v>2307240</v>
      </c>
    </row>
    <row r="5" spans="2:11" x14ac:dyDescent="0.35">
      <c r="C5" s="5">
        <f>SUM(C2:C4)</f>
        <v>3723750</v>
      </c>
      <c r="D5" s="5">
        <f t="shared" ref="D5:E5" si="3">SUM(D2:D4)</f>
        <v>595800</v>
      </c>
      <c r="E5" s="5">
        <f t="shared" si="3"/>
        <v>4319550</v>
      </c>
      <c r="F5" s="97">
        <f>SUM(F2:F4)</f>
        <v>1</v>
      </c>
      <c r="I5" s="5">
        <f>SUM(I2:I4)</f>
        <v>4840875</v>
      </c>
      <c r="J5" s="5">
        <f t="shared" ref="J5:K5" si="4">SUM(J2:J4)</f>
        <v>774540</v>
      </c>
      <c r="K5" s="5">
        <f t="shared" si="4"/>
        <v>5615415</v>
      </c>
    </row>
    <row r="6" spans="2:11" x14ac:dyDescent="0.35">
      <c r="C6" s="96">
        <v>0.3</v>
      </c>
      <c r="D6" t="s">
        <v>125</v>
      </c>
      <c r="E6" s="96">
        <v>0.3</v>
      </c>
      <c r="F6" s="5"/>
      <c r="I6" s="5"/>
      <c r="J6" s="5"/>
      <c r="K6" s="5"/>
    </row>
    <row r="7" spans="2:11" x14ac:dyDescent="0.35">
      <c r="C7">
        <f>+C5*C6</f>
        <v>1117125</v>
      </c>
      <c r="D7" t="s">
        <v>126</v>
      </c>
      <c r="E7" s="5">
        <f>+E5*E6</f>
        <v>1295865</v>
      </c>
    </row>
    <row r="8" spans="2:11" x14ac:dyDescent="0.35">
      <c r="C8" s="5">
        <f>+C5+C7</f>
        <v>4840875</v>
      </c>
      <c r="E8" s="6">
        <f>+E5+E7</f>
        <v>5615415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7E30-B14A-417E-85E8-B9D4A4AF6937}">
  <sheetPr>
    <pageSetUpPr fitToPage="1"/>
  </sheetPr>
  <dimension ref="A1:G98"/>
  <sheetViews>
    <sheetView tabSelected="1" zoomScaleNormal="100" workbookViewId="0">
      <pane xSplit="7" ySplit="3" topLeftCell="H17" activePane="bottomRight" state="frozenSplit"/>
      <selection pane="topRight" activeCell="H1" sqref="H1"/>
      <selection pane="bottomLeft" activeCell="A3" sqref="A3"/>
      <selection pane="bottomRight" activeCell="I9" sqref="I9"/>
    </sheetView>
  </sheetViews>
  <sheetFormatPr baseColWidth="10" defaultColWidth="11.453125" defaultRowHeight="14.5" x14ac:dyDescent="0.35"/>
  <cols>
    <col min="1" max="2" width="11.54296875"/>
    <col min="3" max="3" width="69.6328125" customWidth="1"/>
    <col min="4" max="4" width="7.453125" customWidth="1"/>
    <col min="5" max="5" width="8.453125" customWidth="1"/>
    <col min="6" max="6" width="11.54296875"/>
    <col min="7" max="7" width="11.54296875" bestFit="1" customWidth="1"/>
  </cols>
  <sheetData>
    <row r="1" spans="1:7" ht="15" thickBot="1" x14ac:dyDescent="0.4"/>
    <row r="2" spans="1:7" ht="16" thickBot="1" x14ac:dyDescent="0.4">
      <c r="A2" s="170" t="s">
        <v>127</v>
      </c>
      <c r="B2" s="171"/>
      <c r="C2" s="171"/>
      <c r="D2" s="171"/>
      <c r="E2" s="171"/>
      <c r="F2" s="171"/>
      <c r="G2" s="172"/>
    </row>
    <row r="3" spans="1:7" ht="64.5" customHeight="1" thickBot="1" x14ac:dyDescent="0.4">
      <c r="A3" s="173" t="s">
        <v>144</v>
      </c>
      <c r="B3" s="157"/>
      <c r="C3" s="174"/>
      <c r="D3" s="133" t="s">
        <v>66</v>
      </c>
      <c r="E3" s="133" t="s">
        <v>67</v>
      </c>
      <c r="F3" s="101" t="s">
        <v>3</v>
      </c>
      <c r="G3" s="102" t="s">
        <v>4</v>
      </c>
    </row>
    <row r="4" spans="1:7" ht="15" thickBot="1" x14ac:dyDescent="0.4">
      <c r="A4" s="173" t="s">
        <v>155</v>
      </c>
      <c r="B4" s="157"/>
      <c r="C4" s="157"/>
      <c r="D4" s="103"/>
      <c r="E4" s="103"/>
      <c r="F4" s="104"/>
      <c r="G4" s="102"/>
    </row>
    <row r="5" spans="1:7" ht="26.25" customHeight="1" x14ac:dyDescent="0.35">
      <c r="A5" s="105"/>
      <c r="B5" s="155" t="s">
        <v>168</v>
      </c>
      <c r="C5" s="156"/>
      <c r="D5" s="106"/>
      <c r="E5" s="106"/>
      <c r="F5" s="134"/>
      <c r="G5" s="135"/>
    </row>
    <row r="6" spans="1:7" ht="14.4" customHeight="1" x14ac:dyDescent="0.35">
      <c r="A6" s="105"/>
      <c r="B6" s="163" t="s">
        <v>6</v>
      </c>
      <c r="C6" s="164"/>
      <c r="D6" s="106"/>
      <c r="E6" s="106"/>
      <c r="F6" s="134"/>
      <c r="G6" s="135"/>
    </row>
    <row r="7" spans="1:7" ht="37.5" x14ac:dyDescent="0.35">
      <c r="A7" s="107"/>
      <c r="B7" s="100" t="s">
        <v>74</v>
      </c>
      <c r="C7" s="100" t="s">
        <v>75</v>
      </c>
      <c r="D7" s="108">
        <v>1.4999999999999999E-2</v>
      </c>
      <c r="E7" s="109"/>
      <c r="F7" s="35"/>
      <c r="G7" s="135"/>
    </row>
    <row r="8" spans="1:7" ht="62.5" x14ac:dyDescent="0.35">
      <c r="A8" s="107"/>
      <c r="B8" s="100" t="s">
        <v>74</v>
      </c>
      <c r="C8" s="110" t="s">
        <v>76</v>
      </c>
      <c r="D8" s="108">
        <v>1.4999999999999999E-2</v>
      </c>
      <c r="E8" s="109"/>
      <c r="F8" s="35"/>
      <c r="G8" s="135"/>
    </row>
    <row r="9" spans="1:7" ht="25" x14ac:dyDescent="0.35">
      <c r="A9" s="107"/>
      <c r="B9" s="100" t="s">
        <v>74</v>
      </c>
      <c r="C9" s="100" t="s">
        <v>153</v>
      </c>
      <c r="D9" s="108">
        <v>0.01</v>
      </c>
      <c r="E9" s="109"/>
      <c r="F9" s="35"/>
      <c r="G9" s="135"/>
    </row>
    <row r="10" spans="1:7" x14ac:dyDescent="0.35">
      <c r="A10" s="107"/>
      <c r="B10" s="100" t="s">
        <v>74</v>
      </c>
      <c r="C10" s="100" t="s">
        <v>78</v>
      </c>
      <c r="D10" s="108">
        <v>0.01</v>
      </c>
      <c r="E10" s="136">
        <v>0.05</v>
      </c>
      <c r="F10" s="35" t="s">
        <v>14</v>
      </c>
      <c r="G10" s="137">
        <v>2026</v>
      </c>
    </row>
    <row r="11" spans="1:7" ht="14.4" customHeight="1" x14ac:dyDescent="0.35">
      <c r="A11" s="107"/>
      <c r="B11" s="168"/>
      <c r="C11" s="169"/>
      <c r="D11" s="109"/>
      <c r="E11" s="109"/>
      <c r="F11" s="35"/>
      <c r="G11" s="135"/>
    </row>
    <row r="12" spans="1:7" ht="15" thickBot="1" x14ac:dyDescent="0.4">
      <c r="A12" s="111"/>
      <c r="B12" s="112"/>
      <c r="C12" s="112"/>
      <c r="D12" s="138"/>
      <c r="E12" s="139"/>
      <c r="F12" s="140"/>
      <c r="G12" s="141"/>
    </row>
    <row r="13" spans="1:7" ht="14.4" customHeight="1" x14ac:dyDescent="0.35">
      <c r="A13" s="107"/>
      <c r="B13" s="155" t="s">
        <v>169</v>
      </c>
      <c r="C13" s="156"/>
      <c r="D13" s="106"/>
      <c r="E13" s="106"/>
      <c r="F13" s="134"/>
      <c r="G13" s="135"/>
    </row>
    <row r="14" spans="1:7" ht="37.5" x14ac:dyDescent="0.35">
      <c r="A14" s="107"/>
      <c r="B14" s="100" t="s">
        <v>74</v>
      </c>
      <c r="C14" s="142" t="s">
        <v>129</v>
      </c>
      <c r="D14" s="143">
        <v>0.05</v>
      </c>
      <c r="E14" s="106"/>
      <c r="F14" s="134"/>
      <c r="G14" s="135"/>
    </row>
    <row r="15" spans="1:7" x14ac:dyDescent="0.35">
      <c r="A15" s="107"/>
      <c r="B15" s="100" t="s">
        <v>74</v>
      </c>
      <c r="C15" s="100" t="s">
        <v>130</v>
      </c>
      <c r="D15" s="143">
        <v>0.05</v>
      </c>
      <c r="E15" s="106"/>
      <c r="F15" s="134"/>
      <c r="G15" s="135"/>
    </row>
    <row r="16" spans="1:7" ht="14.4" customHeight="1" x14ac:dyDescent="0.35">
      <c r="A16" s="107"/>
      <c r="B16" s="153" t="s">
        <v>170</v>
      </c>
      <c r="C16" s="154"/>
      <c r="D16" s="106"/>
      <c r="E16" s="106"/>
      <c r="F16" s="134"/>
      <c r="G16" s="135"/>
    </row>
    <row r="17" spans="1:7" ht="25" x14ac:dyDescent="0.35">
      <c r="A17" s="107"/>
      <c r="B17" s="100" t="s">
        <v>74</v>
      </c>
      <c r="C17" s="100" t="s">
        <v>86</v>
      </c>
      <c r="D17" s="143">
        <v>0.15</v>
      </c>
      <c r="E17" s="106"/>
      <c r="F17" s="134"/>
      <c r="G17" s="135"/>
    </row>
    <row r="18" spans="1:7" x14ac:dyDescent="0.35">
      <c r="A18" s="107"/>
      <c r="B18" s="100" t="s">
        <v>74</v>
      </c>
      <c r="C18" s="100" t="s">
        <v>87</v>
      </c>
      <c r="D18" s="143">
        <v>0.15</v>
      </c>
      <c r="E18" s="106"/>
      <c r="F18" s="134"/>
      <c r="G18" s="135"/>
    </row>
    <row r="19" spans="1:7" ht="37.5" x14ac:dyDescent="0.35">
      <c r="A19" s="107"/>
      <c r="B19" s="100" t="s">
        <v>74</v>
      </c>
      <c r="C19" s="142" t="s">
        <v>88</v>
      </c>
      <c r="D19" s="143">
        <v>0.05</v>
      </c>
      <c r="E19" s="143">
        <v>0.45</v>
      </c>
      <c r="F19" s="134" t="s">
        <v>22</v>
      </c>
      <c r="G19" s="137">
        <v>2026</v>
      </c>
    </row>
    <row r="20" spans="1:7" ht="15" thickBot="1" x14ac:dyDescent="0.4">
      <c r="A20" s="144"/>
      <c r="B20" s="112"/>
      <c r="C20" s="145"/>
      <c r="D20" s="146"/>
      <c r="E20" s="146"/>
      <c r="F20" s="147"/>
      <c r="G20" s="141"/>
    </row>
    <row r="21" spans="1:7" ht="14.4" customHeight="1" x14ac:dyDescent="0.35">
      <c r="A21" s="105"/>
      <c r="B21" s="155" t="s">
        <v>171</v>
      </c>
      <c r="C21" s="156"/>
      <c r="D21" s="106"/>
      <c r="E21" s="106"/>
      <c r="F21" s="134"/>
      <c r="G21" s="135"/>
    </row>
    <row r="22" spans="1:7" x14ac:dyDescent="0.35">
      <c r="A22" s="107"/>
      <c r="B22" s="100" t="s">
        <v>74</v>
      </c>
      <c r="C22" s="142" t="s">
        <v>90</v>
      </c>
      <c r="D22" s="143">
        <v>0.05</v>
      </c>
      <c r="E22" s="106"/>
      <c r="F22" s="134"/>
      <c r="G22" s="135"/>
    </row>
    <row r="23" spans="1:7" x14ac:dyDescent="0.35">
      <c r="A23" s="107"/>
      <c r="B23" s="100" t="s">
        <v>74</v>
      </c>
      <c r="C23" s="142" t="s">
        <v>146</v>
      </c>
      <c r="D23" s="143">
        <v>0.05</v>
      </c>
      <c r="E23" s="106"/>
      <c r="F23" s="134"/>
      <c r="G23" s="135"/>
    </row>
    <row r="24" spans="1:7" x14ac:dyDescent="0.35">
      <c r="A24" s="107"/>
      <c r="B24" s="100" t="s">
        <v>74</v>
      </c>
      <c r="C24" s="142" t="s">
        <v>92</v>
      </c>
      <c r="D24" s="143">
        <v>0.05</v>
      </c>
      <c r="E24" s="106"/>
      <c r="F24" s="134"/>
      <c r="G24" s="135"/>
    </row>
    <row r="25" spans="1:7" x14ac:dyDescent="0.35">
      <c r="A25" s="107"/>
      <c r="B25" s="100" t="s">
        <v>74</v>
      </c>
      <c r="C25" s="142" t="s">
        <v>93</v>
      </c>
      <c r="D25" s="143">
        <v>0.05</v>
      </c>
      <c r="E25" s="106"/>
      <c r="F25" s="134"/>
      <c r="G25" s="135"/>
    </row>
    <row r="26" spans="1:7" ht="25" x14ac:dyDescent="0.35">
      <c r="A26" s="107"/>
      <c r="B26" s="100" t="s">
        <v>74</v>
      </c>
      <c r="C26" s="142" t="s">
        <v>94</v>
      </c>
      <c r="D26" s="143">
        <v>0.1</v>
      </c>
      <c r="E26" s="143">
        <v>0.3</v>
      </c>
      <c r="F26" s="134" t="s">
        <v>29</v>
      </c>
      <c r="G26" s="137">
        <v>2026</v>
      </c>
    </row>
    <row r="27" spans="1:7" ht="15" thickBot="1" x14ac:dyDescent="0.4">
      <c r="A27" s="111"/>
      <c r="B27" s="112"/>
      <c r="C27" s="145"/>
      <c r="D27" s="146"/>
      <c r="E27" s="146"/>
      <c r="F27" s="147"/>
      <c r="G27" s="141"/>
    </row>
    <row r="28" spans="1:7" ht="14.4" customHeight="1" x14ac:dyDescent="0.35">
      <c r="A28" s="105"/>
      <c r="B28" s="155" t="s">
        <v>172</v>
      </c>
      <c r="C28" s="156"/>
      <c r="D28" s="106"/>
      <c r="E28" s="106"/>
      <c r="F28" s="134"/>
      <c r="G28" s="135"/>
    </row>
    <row r="29" spans="1:7" ht="75" x14ac:dyDescent="0.35">
      <c r="A29" s="107"/>
      <c r="B29" s="100" t="s">
        <v>74</v>
      </c>
      <c r="C29" s="148" t="s">
        <v>157</v>
      </c>
      <c r="D29" s="149">
        <v>0.1</v>
      </c>
      <c r="E29" s="106"/>
      <c r="F29" s="134"/>
      <c r="G29" s="135"/>
    </row>
    <row r="30" spans="1:7" x14ac:dyDescent="0.35">
      <c r="A30" s="107"/>
      <c r="B30" s="100" t="s">
        <v>74</v>
      </c>
      <c r="C30" s="142" t="s">
        <v>98</v>
      </c>
      <c r="D30" s="143">
        <v>0.05</v>
      </c>
      <c r="E30" s="143">
        <v>0.2</v>
      </c>
      <c r="F30" s="134" t="s">
        <v>34</v>
      </c>
      <c r="G30" s="137">
        <v>2026</v>
      </c>
    </row>
    <row r="31" spans="1:7" ht="38" thickBot="1" x14ac:dyDescent="0.4">
      <c r="A31" s="111"/>
      <c r="B31" s="112" t="s">
        <v>74</v>
      </c>
      <c r="C31" s="145" t="s">
        <v>154</v>
      </c>
      <c r="D31" s="146">
        <v>0.05</v>
      </c>
      <c r="E31" s="146"/>
      <c r="F31" s="147"/>
      <c r="G31" s="141"/>
    </row>
    <row r="32" spans="1:7" ht="14.4" hidden="1" customHeight="1" x14ac:dyDescent="0.35">
      <c r="A32" s="162" t="s">
        <v>131</v>
      </c>
      <c r="B32" s="155"/>
      <c r="C32" s="156"/>
      <c r="D32" s="106"/>
      <c r="E32" s="106"/>
      <c r="F32" s="134"/>
      <c r="G32" s="135"/>
    </row>
    <row r="33" spans="1:7" ht="14.4" hidden="1" customHeight="1" x14ac:dyDescent="0.35">
      <c r="A33" s="105"/>
      <c r="B33" s="153" t="s">
        <v>132</v>
      </c>
      <c r="C33" s="154"/>
      <c r="D33" s="106"/>
      <c r="E33" s="106"/>
      <c r="F33" s="134"/>
      <c r="G33" s="135"/>
    </row>
    <row r="34" spans="1:7" ht="14.4" hidden="1" customHeight="1" x14ac:dyDescent="0.35">
      <c r="A34" s="105"/>
      <c r="B34" s="163" t="s">
        <v>37</v>
      </c>
      <c r="C34" s="164"/>
      <c r="D34" s="106"/>
      <c r="E34" s="106"/>
      <c r="F34" s="134"/>
      <c r="G34" s="135"/>
    </row>
    <row r="35" spans="1:7" ht="37.5" hidden="1" x14ac:dyDescent="0.35">
      <c r="A35" s="107"/>
      <c r="B35" s="100" t="s">
        <v>74</v>
      </c>
      <c r="C35" s="100" t="s">
        <v>100</v>
      </c>
      <c r="D35" s="108">
        <v>5.0000000000000001E-3</v>
      </c>
      <c r="E35" s="106"/>
      <c r="F35" s="134"/>
      <c r="G35" s="135"/>
    </row>
    <row r="36" spans="1:7" ht="62.5" hidden="1" x14ac:dyDescent="0.35">
      <c r="A36" s="107"/>
      <c r="B36" s="100" t="s">
        <v>74</v>
      </c>
      <c r="C36" s="100" t="s">
        <v>76</v>
      </c>
      <c r="D36" s="108">
        <v>5.0000000000000001E-3</v>
      </c>
      <c r="E36" s="106"/>
      <c r="F36" s="134"/>
      <c r="G36" s="135"/>
    </row>
    <row r="37" spans="1:7" ht="25" hidden="1" x14ac:dyDescent="0.35">
      <c r="A37" s="107"/>
      <c r="B37" s="100" t="s">
        <v>74</v>
      </c>
      <c r="C37" s="100" t="s">
        <v>77</v>
      </c>
      <c r="D37" s="108">
        <v>5.0000000000000001E-3</v>
      </c>
      <c r="E37" s="106"/>
      <c r="F37" s="134"/>
      <c r="G37" s="135"/>
    </row>
    <row r="38" spans="1:7" hidden="1" x14ac:dyDescent="0.35">
      <c r="A38" s="107"/>
      <c r="B38" s="100" t="s">
        <v>74</v>
      </c>
      <c r="C38" s="100" t="s">
        <v>101</v>
      </c>
      <c r="D38" s="108">
        <v>5.0000000000000001E-3</v>
      </c>
      <c r="E38" s="106"/>
      <c r="F38" s="134"/>
      <c r="G38" s="135"/>
    </row>
    <row r="39" spans="1:7" ht="14.4" hidden="1" customHeight="1" x14ac:dyDescent="0.35">
      <c r="A39" s="107"/>
      <c r="B39" s="153" t="s">
        <v>133</v>
      </c>
      <c r="C39" s="154"/>
      <c r="D39" s="106"/>
      <c r="E39" s="106"/>
      <c r="F39" s="134"/>
      <c r="G39" s="135"/>
    </row>
    <row r="40" spans="1:7" hidden="1" x14ac:dyDescent="0.35">
      <c r="A40" s="107"/>
      <c r="B40" s="100" t="s">
        <v>74</v>
      </c>
      <c r="C40" s="142" t="s">
        <v>147</v>
      </c>
      <c r="D40" s="108">
        <v>1.4999999999999999E-2</v>
      </c>
      <c r="E40" s="106"/>
      <c r="F40" s="134"/>
      <c r="G40" s="135"/>
    </row>
    <row r="41" spans="1:7" ht="37.5" hidden="1" x14ac:dyDescent="0.35">
      <c r="A41" s="107"/>
      <c r="B41" s="100" t="s">
        <v>74</v>
      </c>
      <c r="C41" s="142" t="s">
        <v>145</v>
      </c>
      <c r="D41" s="150">
        <v>1.4999999999999999E-2</v>
      </c>
      <c r="E41" s="143">
        <v>0.05</v>
      </c>
      <c r="F41" s="134" t="s">
        <v>41</v>
      </c>
      <c r="G41" s="137">
        <v>2024</v>
      </c>
    </row>
    <row r="42" spans="1:7" ht="15" hidden="1" thickBot="1" x14ac:dyDescent="0.4">
      <c r="A42" s="111"/>
      <c r="B42" s="112"/>
      <c r="C42" s="145"/>
      <c r="D42" s="151"/>
      <c r="E42" s="146"/>
      <c r="F42" s="147"/>
      <c r="G42" s="141"/>
    </row>
    <row r="43" spans="1:7" ht="14.4" hidden="1" customHeight="1" x14ac:dyDescent="0.35">
      <c r="A43" s="105"/>
      <c r="B43" s="155" t="s">
        <v>148</v>
      </c>
      <c r="C43" s="156"/>
      <c r="D43" s="106"/>
      <c r="E43" s="106"/>
      <c r="F43" s="134"/>
      <c r="G43" s="135"/>
    </row>
    <row r="44" spans="1:7" hidden="1" x14ac:dyDescent="0.35">
      <c r="A44" s="107"/>
      <c r="B44" s="100" t="s">
        <v>74</v>
      </c>
      <c r="C44" s="142" t="s">
        <v>149</v>
      </c>
      <c r="D44" s="143">
        <v>0.05</v>
      </c>
      <c r="E44" s="106"/>
      <c r="F44" s="134"/>
      <c r="G44" s="135"/>
    </row>
    <row r="45" spans="1:7" ht="37.5" hidden="1" x14ac:dyDescent="0.35">
      <c r="A45" s="107"/>
      <c r="B45" s="100" t="s">
        <v>74</v>
      </c>
      <c r="C45" s="142" t="s">
        <v>145</v>
      </c>
      <c r="D45" s="143">
        <v>0.05</v>
      </c>
      <c r="E45" s="106"/>
      <c r="F45" s="134"/>
      <c r="G45" s="135"/>
    </row>
    <row r="46" spans="1:7" hidden="1" x14ac:dyDescent="0.35">
      <c r="A46" s="107"/>
      <c r="B46" s="100" t="s">
        <v>74</v>
      </c>
      <c r="C46" s="142" t="s">
        <v>130</v>
      </c>
      <c r="D46" s="143">
        <v>0.05</v>
      </c>
      <c r="E46" s="106"/>
      <c r="F46" s="134"/>
      <c r="G46" s="135"/>
    </row>
    <row r="47" spans="1:7" ht="14.4" hidden="1" customHeight="1" x14ac:dyDescent="0.35">
      <c r="A47" s="107"/>
      <c r="B47" s="153" t="s">
        <v>150</v>
      </c>
      <c r="C47" s="154"/>
      <c r="D47" s="106"/>
      <c r="E47" s="106"/>
      <c r="F47" s="134"/>
      <c r="G47" s="135"/>
    </row>
    <row r="48" spans="1:7" ht="25" hidden="1" x14ac:dyDescent="0.35">
      <c r="A48" s="107"/>
      <c r="B48" s="100" t="s">
        <v>74</v>
      </c>
      <c r="C48" s="142" t="s">
        <v>86</v>
      </c>
      <c r="D48" s="143">
        <v>0.1</v>
      </c>
      <c r="E48" s="106"/>
      <c r="F48" s="134"/>
      <c r="G48" s="135"/>
    </row>
    <row r="49" spans="1:7" hidden="1" x14ac:dyDescent="0.35">
      <c r="A49" s="107"/>
      <c r="B49" s="100" t="s">
        <v>74</v>
      </c>
      <c r="C49" s="142" t="s">
        <v>87</v>
      </c>
      <c r="D49" s="143">
        <v>0.15</v>
      </c>
      <c r="E49" s="106"/>
      <c r="F49" s="134"/>
      <c r="G49" s="135"/>
    </row>
    <row r="50" spans="1:7" ht="37.5" hidden="1" x14ac:dyDescent="0.35">
      <c r="A50" s="107"/>
      <c r="B50" s="100" t="s">
        <v>74</v>
      </c>
      <c r="C50" s="142" t="s">
        <v>88</v>
      </c>
      <c r="D50" s="143">
        <v>0.05</v>
      </c>
      <c r="E50" s="143">
        <v>0.45</v>
      </c>
      <c r="F50" s="134" t="s">
        <v>46</v>
      </c>
      <c r="G50" s="137">
        <v>2025</v>
      </c>
    </row>
    <row r="51" spans="1:7" ht="15" hidden="1" thickBot="1" x14ac:dyDescent="0.4">
      <c r="A51" s="111"/>
      <c r="B51" s="112"/>
      <c r="C51" s="145"/>
      <c r="D51" s="146"/>
      <c r="E51" s="146"/>
      <c r="F51" s="147"/>
      <c r="G51" s="141"/>
    </row>
    <row r="52" spans="1:7" ht="14.4" hidden="1" customHeight="1" x14ac:dyDescent="0.35">
      <c r="A52" s="105"/>
      <c r="B52" s="166" t="s">
        <v>134</v>
      </c>
      <c r="C52" s="167"/>
      <c r="D52" s="106"/>
      <c r="E52" s="106"/>
      <c r="F52" s="134"/>
      <c r="G52" s="135"/>
    </row>
    <row r="53" spans="1:7" hidden="1" x14ac:dyDescent="0.35">
      <c r="A53" s="107"/>
      <c r="B53" s="100" t="s">
        <v>74</v>
      </c>
      <c r="C53" s="142" t="s">
        <v>90</v>
      </c>
      <c r="D53" s="143">
        <v>0.05</v>
      </c>
      <c r="E53" s="106"/>
      <c r="F53" s="134"/>
      <c r="G53" s="135"/>
    </row>
    <row r="54" spans="1:7" hidden="1" x14ac:dyDescent="0.35">
      <c r="A54" s="107"/>
      <c r="B54" s="100" t="s">
        <v>74</v>
      </c>
      <c r="C54" s="142" t="s">
        <v>151</v>
      </c>
      <c r="D54" s="143">
        <v>0.05</v>
      </c>
      <c r="E54" s="106"/>
      <c r="F54" s="134"/>
      <c r="G54" s="135"/>
    </row>
    <row r="55" spans="1:7" hidden="1" x14ac:dyDescent="0.35">
      <c r="A55" s="107"/>
      <c r="B55" s="100" t="s">
        <v>74</v>
      </c>
      <c r="C55" s="142" t="s">
        <v>92</v>
      </c>
      <c r="D55" s="143">
        <v>0.05</v>
      </c>
      <c r="E55" s="106"/>
      <c r="F55" s="134"/>
      <c r="G55" s="135"/>
    </row>
    <row r="56" spans="1:7" hidden="1" x14ac:dyDescent="0.35">
      <c r="A56" s="107"/>
      <c r="B56" s="100" t="s">
        <v>74</v>
      </c>
      <c r="C56" s="142" t="s">
        <v>93</v>
      </c>
      <c r="D56" s="143">
        <v>0.05</v>
      </c>
      <c r="E56" s="106"/>
      <c r="F56" s="134"/>
      <c r="G56" s="135"/>
    </row>
    <row r="57" spans="1:7" ht="25" hidden="1" x14ac:dyDescent="0.35">
      <c r="A57" s="107"/>
      <c r="B57" s="100" t="s">
        <v>74</v>
      </c>
      <c r="C57" s="142" t="s">
        <v>94</v>
      </c>
      <c r="D57" s="143">
        <v>0.1</v>
      </c>
      <c r="E57" s="143">
        <v>0.3</v>
      </c>
      <c r="F57" s="134" t="s">
        <v>48</v>
      </c>
      <c r="G57" s="137">
        <v>2025</v>
      </c>
    </row>
    <row r="58" spans="1:7" ht="15" hidden="1" thickBot="1" x14ac:dyDescent="0.4">
      <c r="A58" s="111"/>
      <c r="B58" s="112"/>
      <c r="C58" s="145"/>
      <c r="D58" s="146"/>
      <c r="E58" s="146"/>
      <c r="F58" s="147"/>
      <c r="G58" s="141"/>
    </row>
    <row r="59" spans="1:7" ht="14.4" hidden="1" customHeight="1" x14ac:dyDescent="0.35">
      <c r="A59" s="105"/>
      <c r="B59" s="166" t="s">
        <v>135</v>
      </c>
      <c r="C59" s="167"/>
      <c r="D59" s="106"/>
      <c r="E59" s="106"/>
      <c r="F59" s="134"/>
      <c r="G59" s="135"/>
    </row>
    <row r="60" spans="1:7" hidden="1" x14ac:dyDescent="0.35">
      <c r="A60" s="107"/>
      <c r="B60" s="100" t="s">
        <v>74</v>
      </c>
      <c r="C60" s="142" t="s">
        <v>96</v>
      </c>
      <c r="D60" s="143">
        <v>0.05</v>
      </c>
      <c r="E60" s="106"/>
      <c r="F60" s="134"/>
      <c r="G60" s="135"/>
    </row>
    <row r="61" spans="1:7" ht="62.5" hidden="1" x14ac:dyDescent="0.35">
      <c r="A61" s="107"/>
      <c r="B61" s="100" t="s">
        <v>74</v>
      </c>
      <c r="C61" s="142" t="s">
        <v>97</v>
      </c>
      <c r="D61" s="143">
        <v>0.1</v>
      </c>
      <c r="E61" s="106"/>
      <c r="F61" s="134"/>
      <c r="G61" s="135"/>
    </row>
    <row r="62" spans="1:7" hidden="1" x14ac:dyDescent="0.35">
      <c r="A62" s="107"/>
      <c r="B62" s="100" t="s">
        <v>74</v>
      </c>
      <c r="C62" s="142" t="s">
        <v>98</v>
      </c>
      <c r="D62" s="143">
        <v>0.05</v>
      </c>
      <c r="E62" s="143">
        <v>0.2</v>
      </c>
      <c r="F62" s="134" t="s">
        <v>50</v>
      </c>
      <c r="G62" s="137">
        <v>2025</v>
      </c>
    </row>
    <row r="63" spans="1:7" ht="15" hidden="1" thickBot="1" x14ac:dyDescent="0.4">
      <c r="A63" s="111"/>
      <c r="B63" s="112"/>
      <c r="C63" s="145"/>
      <c r="D63" s="146"/>
      <c r="E63" s="146"/>
      <c r="F63" s="147"/>
      <c r="G63" s="141"/>
    </row>
    <row r="64" spans="1:7" ht="14.4" hidden="1" customHeight="1" x14ac:dyDescent="0.35">
      <c r="A64" s="162" t="s">
        <v>136</v>
      </c>
      <c r="B64" s="155"/>
      <c r="C64" s="156"/>
      <c r="D64" s="106"/>
      <c r="E64" s="106"/>
      <c r="F64" s="134"/>
      <c r="G64" s="135"/>
    </row>
    <row r="65" spans="1:7" ht="14.4" hidden="1" customHeight="1" x14ac:dyDescent="0.35">
      <c r="A65" s="105"/>
      <c r="B65" s="153" t="s">
        <v>137</v>
      </c>
      <c r="C65" s="154"/>
      <c r="D65" s="106"/>
      <c r="E65" s="106"/>
      <c r="F65" s="134"/>
      <c r="G65" s="135"/>
    </row>
    <row r="66" spans="1:7" ht="14.4" hidden="1" customHeight="1" x14ac:dyDescent="0.35">
      <c r="A66" s="105"/>
      <c r="B66" s="163" t="s">
        <v>37</v>
      </c>
      <c r="C66" s="164"/>
      <c r="D66" s="106"/>
      <c r="E66" s="106"/>
      <c r="F66" s="134"/>
      <c r="G66" s="135"/>
    </row>
    <row r="67" spans="1:7" ht="37.5" hidden="1" x14ac:dyDescent="0.35">
      <c r="A67" s="107"/>
      <c r="B67" s="100" t="s">
        <v>74</v>
      </c>
      <c r="C67" s="142" t="s">
        <v>112</v>
      </c>
      <c r="D67" s="108">
        <v>5.0000000000000001E-3</v>
      </c>
      <c r="E67" s="106"/>
      <c r="F67" s="134"/>
      <c r="G67" s="135"/>
    </row>
    <row r="68" spans="1:7" ht="14.4" hidden="1" customHeight="1" x14ac:dyDescent="0.35">
      <c r="A68" s="165"/>
      <c r="B68" s="163" t="s">
        <v>74</v>
      </c>
      <c r="C68" s="164" t="s">
        <v>76</v>
      </c>
      <c r="D68" s="158">
        <v>5.0000000000000001E-3</v>
      </c>
      <c r="E68" s="159"/>
      <c r="F68" s="160"/>
      <c r="G68" s="161"/>
    </row>
    <row r="69" spans="1:7" ht="66" hidden="1" customHeight="1" x14ac:dyDescent="0.35">
      <c r="A69" s="165"/>
      <c r="B69" s="163"/>
      <c r="C69" s="164"/>
      <c r="D69" s="158"/>
      <c r="E69" s="159"/>
      <c r="F69" s="160"/>
      <c r="G69" s="161"/>
    </row>
    <row r="70" spans="1:7" ht="25" hidden="1" x14ac:dyDescent="0.35">
      <c r="A70" s="107"/>
      <c r="B70" s="100" t="s">
        <v>74</v>
      </c>
      <c r="C70" s="100" t="s">
        <v>77</v>
      </c>
      <c r="D70" s="108">
        <v>5.0000000000000001E-3</v>
      </c>
      <c r="E70" s="106"/>
      <c r="F70" s="134"/>
      <c r="G70" s="135"/>
    </row>
    <row r="71" spans="1:7" hidden="1" x14ac:dyDescent="0.35">
      <c r="A71" s="107"/>
      <c r="B71" s="100" t="s">
        <v>74</v>
      </c>
      <c r="C71" s="100" t="s">
        <v>101</v>
      </c>
      <c r="D71" s="108">
        <v>5.0000000000000001E-3</v>
      </c>
      <c r="E71" s="106"/>
      <c r="F71" s="134"/>
      <c r="G71" s="135"/>
    </row>
    <row r="72" spans="1:7" hidden="1" x14ac:dyDescent="0.35">
      <c r="A72" s="107"/>
      <c r="B72" s="100"/>
      <c r="C72" s="100"/>
      <c r="D72" s="106"/>
      <c r="E72" s="106"/>
      <c r="F72" s="134"/>
      <c r="G72" s="135"/>
    </row>
    <row r="73" spans="1:7" ht="14.4" hidden="1" customHeight="1" x14ac:dyDescent="0.35">
      <c r="A73" s="107"/>
      <c r="B73" s="153" t="s">
        <v>138</v>
      </c>
      <c r="C73" s="154"/>
      <c r="D73" s="106"/>
      <c r="E73" s="106"/>
      <c r="F73" s="134"/>
      <c r="G73" s="135"/>
    </row>
    <row r="74" spans="1:7" hidden="1" x14ac:dyDescent="0.35">
      <c r="A74" s="107"/>
      <c r="B74" s="100" t="s">
        <v>74</v>
      </c>
      <c r="C74" s="142" t="s">
        <v>139</v>
      </c>
      <c r="D74" s="108">
        <v>1.4999999999999999E-2</v>
      </c>
      <c r="E74" s="106"/>
      <c r="F74" s="134"/>
      <c r="G74" s="135"/>
    </row>
    <row r="75" spans="1:7" ht="37.5" hidden="1" x14ac:dyDescent="0.35">
      <c r="A75" s="107"/>
      <c r="B75" s="100" t="s">
        <v>74</v>
      </c>
      <c r="C75" s="142" t="s">
        <v>104</v>
      </c>
      <c r="D75" s="150">
        <v>1.4999999999999999E-2</v>
      </c>
      <c r="E75" s="143">
        <v>0.05</v>
      </c>
      <c r="F75" s="134" t="s">
        <v>56</v>
      </c>
      <c r="G75" s="137">
        <v>2025</v>
      </c>
    </row>
    <row r="76" spans="1:7" ht="15" hidden="1" thickBot="1" x14ac:dyDescent="0.4">
      <c r="A76" s="144"/>
      <c r="B76" s="112"/>
      <c r="C76" s="145"/>
      <c r="D76" s="151"/>
      <c r="E76" s="146"/>
      <c r="F76" s="147"/>
      <c r="G76" s="141"/>
    </row>
    <row r="77" spans="1:7" ht="14.4" hidden="1" customHeight="1" x14ac:dyDescent="0.35">
      <c r="A77" s="105"/>
      <c r="B77" s="155" t="s">
        <v>140</v>
      </c>
      <c r="C77" s="156"/>
      <c r="D77" s="106"/>
      <c r="E77" s="106"/>
      <c r="F77" s="134"/>
      <c r="G77" s="135"/>
    </row>
    <row r="78" spans="1:7" hidden="1" x14ac:dyDescent="0.35">
      <c r="A78" s="105"/>
      <c r="B78" s="100" t="s">
        <v>74</v>
      </c>
      <c r="C78" s="100" t="s">
        <v>141</v>
      </c>
      <c r="D78" s="143">
        <v>0.05</v>
      </c>
      <c r="E78" s="106"/>
      <c r="F78" s="134"/>
      <c r="G78" s="135"/>
    </row>
    <row r="79" spans="1:7" ht="37.5" hidden="1" x14ac:dyDescent="0.35">
      <c r="A79" s="105"/>
      <c r="B79" s="100" t="s">
        <v>74</v>
      </c>
      <c r="C79" s="100" t="s">
        <v>104</v>
      </c>
      <c r="D79" s="143">
        <v>0.05</v>
      </c>
      <c r="E79" s="106"/>
      <c r="F79" s="134"/>
      <c r="G79" s="135"/>
    </row>
    <row r="80" spans="1:7" hidden="1" x14ac:dyDescent="0.35">
      <c r="A80" s="105"/>
      <c r="B80" s="100" t="s">
        <v>74</v>
      </c>
      <c r="C80" s="100" t="s">
        <v>107</v>
      </c>
      <c r="D80" s="143">
        <v>0.05</v>
      </c>
      <c r="E80" s="106"/>
      <c r="F80" s="134"/>
      <c r="G80" s="135"/>
    </row>
    <row r="81" spans="1:7" ht="14.4" hidden="1" customHeight="1" x14ac:dyDescent="0.35">
      <c r="A81" s="105"/>
      <c r="B81" s="153" t="s">
        <v>152</v>
      </c>
      <c r="C81" s="154"/>
      <c r="D81" s="106"/>
      <c r="E81" s="106"/>
      <c r="F81" s="134"/>
      <c r="G81" s="135"/>
    </row>
    <row r="82" spans="1:7" ht="25" hidden="1" x14ac:dyDescent="0.35">
      <c r="A82" s="105"/>
      <c r="B82" s="100" t="s">
        <v>74</v>
      </c>
      <c r="C82" s="100" t="s">
        <v>86</v>
      </c>
      <c r="D82" s="143">
        <v>0.1</v>
      </c>
      <c r="E82" s="106"/>
      <c r="F82" s="134"/>
      <c r="G82" s="135"/>
    </row>
    <row r="83" spans="1:7" hidden="1" x14ac:dyDescent="0.35">
      <c r="A83" s="105"/>
      <c r="B83" s="100" t="s">
        <v>74</v>
      </c>
      <c r="C83" s="100" t="s">
        <v>87</v>
      </c>
      <c r="D83" s="143">
        <v>0.15</v>
      </c>
      <c r="E83" s="106"/>
      <c r="F83" s="134"/>
      <c r="G83" s="135"/>
    </row>
    <row r="84" spans="1:7" ht="38" hidden="1" thickBot="1" x14ac:dyDescent="0.4">
      <c r="A84" s="111"/>
      <c r="B84" s="100" t="s">
        <v>74</v>
      </c>
      <c r="C84" s="112" t="s">
        <v>88</v>
      </c>
      <c r="D84" s="146">
        <v>0.05</v>
      </c>
      <c r="E84" s="146">
        <v>0.45</v>
      </c>
      <c r="F84" s="147" t="s">
        <v>60</v>
      </c>
      <c r="G84" s="141">
        <v>2026</v>
      </c>
    </row>
    <row r="85" spans="1:7" ht="14.4" hidden="1" customHeight="1" x14ac:dyDescent="0.35">
      <c r="A85" s="105"/>
      <c r="B85" s="155" t="s">
        <v>142</v>
      </c>
      <c r="C85" s="156"/>
      <c r="D85" s="106"/>
      <c r="E85" s="106"/>
      <c r="F85" s="134"/>
      <c r="G85" s="135"/>
    </row>
    <row r="86" spans="1:7" hidden="1" x14ac:dyDescent="0.35">
      <c r="A86" s="105"/>
      <c r="B86" s="100" t="s">
        <v>74</v>
      </c>
      <c r="C86" s="142" t="s">
        <v>90</v>
      </c>
      <c r="D86" s="143">
        <v>0.05</v>
      </c>
      <c r="E86" s="106"/>
      <c r="F86" s="134"/>
      <c r="G86" s="135"/>
    </row>
    <row r="87" spans="1:7" hidden="1" x14ac:dyDescent="0.35">
      <c r="A87" s="105"/>
      <c r="B87" s="100" t="s">
        <v>74</v>
      </c>
      <c r="C87" s="142" t="s">
        <v>91</v>
      </c>
      <c r="D87" s="143">
        <v>0.05</v>
      </c>
      <c r="E87" s="106"/>
      <c r="F87" s="134"/>
      <c r="G87" s="135"/>
    </row>
    <row r="88" spans="1:7" hidden="1" x14ac:dyDescent="0.35">
      <c r="A88" s="105"/>
      <c r="B88" s="100" t="s">
        <v>74</v>
      </c>
      <c r="C88" s="142" t="s">
        <v>92</v>
      </c>
      <c r="D88" s="143">
        <v>0.05</v>
      </c>
      <c r="E88" s="106"/>
      <c r="F88" s="134"/>
      <c r="G88" s="135"/>
    </row>
    <row r="89" spans="1:7" hidden="1" x14ac:dyDescent="0.35">
      <c r="A89" s="105"/>
      <c r="B89" s="100" t="s">
        <v>74</v>
      </c>
      <c r="C89" s="142" t="s">
        <v>93</v>
      </c>
      <c r="D89" s="143">
        <v>0.05</v>
      </c>
      <c r="E89" s="106"/>
      <c r="F89" s="134"/>
      <c r="G89" s="135"/>
    </row>
    <row r="90" spans="1:7" ht="25.5" hidden="1" thickBot="1" x14ac:dyDescent="0.4">
      <c r="A90" s="111"/>
      <c r="B90" s="100" t="s">
        <v>74</v>
      </c>
      <c r="C90" s="145" t="s">
        <v>94</v>
      </c>
      <c r="D90" s="146">
        <v>0.1</v>
      </c>
      <c r="E90" s="146">
        <v>0.3</v>
      </c>
      <c r="F90" s="147" t="s">
        <v>62</v>
      </c>
      <c r="G90" s="141">
        <v>2026</v>
      </c>
    </row>
    <row r="91" spans="1:7" ht="14.4" hidden="1" customHeight="1" x14ac:dyDescent="0.35">
      <c r="A91" s="105"/>
      <c r="B91" s="155" t="s">
        <v>143</v>
      </c>
      <c r="C91" s="156"/>
      <c r="D91" s="106"/>
      <c r="E91" s="106"/>
      <c r="F91" s="134"/>
      <c r="G91" s="135"/>
    </row>
    <row r="92" spans="1:7" hidden="1" x14ac:dyDescent="0.35">
      <c r="A92" s="105"/>
      <c r="B92" s="100" t="s">
        <v>74</v>
      </c>
      <c r="C92" s="142" t="s">
        <v>96</v>
      </c>
      <c r="D92" s="143">
        <v>0.05</v>
      </c>
      <c r="E92" s="106"/>
      <c r="F92" s="134"/>
      <c r="G92" s="135"/>
    </row>
    <row r="93" spans="1:7" ht="62.5" hidden="1" x14ac:dyDescent="0.35">
      <c r="A93" s="105"/>
      <c r="B93" s="100" t="s">
        <v>74</v>
      </c>
      <c r="C93" s="142" t="s">
        <v>97</v>
      </c>
      <c r="D93" s="143">
        <v>0.1</v>
      </c>
      <c r="E93" s="106"/>
      <c r="F93" s="134"/>
      <c r="G93" s="135"/>
    </row>
    <row r="94" spans="1:7" ht="25.5" hidden="1" thickBot="1" x14ac:dyDescent="0.4">
      <c r="A94" s="111"/>
      <c r="B94" s="112" t="s">
        <v>74</v>
      </c>
      <c r="C94" s="145" t="s">
        <v>120</v>
      </c>
      <c r="D94" s="146">
        <v>0.05</v>
      </c>
      <c r="E94" s="146">
        <v>0.2</v>
      </c>
      <c r="F94" s="147" t="s">
        <v>65</v>
      </c>
      <c r="G94" s="141">
        <v>2026</v>
      </c>
    </row>
    <row r="95" spans="1:7" ht="15" hidden="1" thickBot="1" x14ac:dyDescent="0.4">
      <c r="A95" s="111"/>
      <c r="B95" s="112"/>
      <c r="C95" s="112"/>
      <c r="D95" s="152"/>
      <c r="E95" s="152"/>
      <c r="F95" s="157"/>
      <c r="G95" s="157"/>
    </row>
    <row r="96" spans="1:7" hidden="1" x14ac:dyDescent="0.35">
      <c r="A96" s="71"/>
      <c r="B96" s="71"/>
      <c r="C96" s="71"/>
      <c r="D96" s="31"/>
      <c r="E96" s="31"/>
      <c r="F96" s="31"/>
      <c r="G96" s="31"/>
    </row>
    <row r="97" spans="1:7" hidden="1" x14ac:dyDescent="0.35">
      <c r="A97" s="71"/>
      <c r="B97" s="71"/>
      <c r="C97" s="71"/>
      <c r="D97" s="31"/>
      <c r="E97" s="31"/>
      <c r="F97" s="31"/>
      <c r="G97" s="31"/>
    </row>
    <row r="98" spans="1:7" hidden="1" x14ac:dyDescent="0.35">
      <c r="A98" s="31"/>
      <c r="B98" s="31"/>
      <c r="C98" s="31"/>
      <c r="D98" s="31"/>
      <c r="E98" s="31"/>
      <c r="F98" s="31"/>
      <c r="G98" s="31"/>
    </row>
  </sheetData>
  <mergeCells count="34">
    <mergeCell ref="B11:C11"/>
    <mergeCell ref="A2:G2"/>
    <mergeCell ref="A3:C3"/>
    <mergeCell ref="A4:C4"/>
    <mergeCell ref="B5:C5"/>
    <mergeCell ref="B6:C6"/>
    <mergeCell ref="B59:C59"/>
    <mergeCell ref="B13:C13"/>
    <mergeCell ref="B16:C16"/>
    <mergeCell ref="B21:C21"/>
    <mergeCell ref="B28:C28"/>
    <mergeCell ref="A32:C32"/>
    <mergeCell ref="B33:C33"/>
    <mergeCell ref="B34:C34"/>
    <mergeCell ref="B39:C39"/>
    <mergeCell ref="B43:C43"/>
    <mergeCell ref="B47:C47"/>
    <mergeCell ref="B52:C52"/>
    <mergeCell ref="A64:C64"/>
    <mergeCell ref="B65:C65"/>
    <mergeCell ref="B66:C66"/>
    <mergeCell ref="A68:A69"/>
    <mergeCell ref="B68:B69"/>
    <mergeCell ref="C68:C69"/>
    <mergeCell ref="B81:C81"/>
    <mergeCell ref="B85:C85"/>
    <mergeCell ref="B91:C91"/>
    <mergeCell ref="F95:G95"/>
    <mergeCell ref="D68:D69"/>
    <mergeCell ref="E68:E69"/>
    <mergeCell ref="F68:F69"/>
    <mergeCell ref="G68:G69"/>
    <mergeCell ref="B73:C73"/>
    <mergeCell ref="B77:C77"/>
  </mergeCells>
  <pageMargins left="0.31496062992125984" right="0.31496062992125984" top="0.35433070866141736" bottom="0.35433070866141736" header="0.31496062992125984" footer="0.31496062992125984"/>
  <pageSetup scale="76" fitToHeight="1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F3225F-6B9B-4374-B5D3-A0C3E92EB579}">
  <dimension ref="A1:K12"/>
  <sheetViews>
    <sheetView zoomScale="70" zoomScaleNormal="70" zoomScaleSheetLayoutView="80" workbookViewId="0">
      <selection activeCell="C8" sqref="C8"/>
    </sheetView>
  </sheetViews>
  <sheetFormatPr baseColWidth="10" defaultRowHeight="14.5" x14ac:dyDescent="0.35"/>
  <cols>
    <col min="2" max="2" width="3.90625" customWidth="1"/>
    <col min="3" max="3" width="70.54296875" style="113" customWidth="1"/>
    <col min="5" max="5" width="11.453125" bestFit="1" customWidth="1"/>
    <col min="7" max="11" width="10.90625" style="114"/>
  </cols>
  <sheetData>
    <row r="1" spans="1:11" ht="16" thickBot="1" x14ac:dyDescent="0.4">
      <c r="A1" s="204" t="s">
        <v>167</v>
      </c>
      <c r="B1" s="204"/>
      <c r="C1" s="204"/>
      <c r="D1" s="204"/>
      <c r="E1" s="204"/>
      <c r="F1" s="204"/>
      <c r="G1" s="204"/>
      <c r="H1" s="204"/>
      <c r="I1" s="204"/>
      <c r="J1" s="204"/>
      <c r="K1" s="204"/>
    </row>
    <row r="2" spans="1:11" ht="39.5" thickBot="1" x14ac:dyDescent="0.4">
      <c r="A2" s="173" t="s">
        <v>144</v>
      </c>
      <c r="B2" s="157"/>
      <c r="C2" s="174"/>
      <c r="D2" s="101" t="s">
        <v>66</v>
      </c>
      <c r="E2" s="101" t="s">
        <v>158</v>
      </c>
      <c r="F2" s="101" t="s">
        <v>159</v>
      </c>
      <c r="G2" s="102" t="s">
        <v>160</v>
      </c>
      <c r="H2" s="102" t="s">
        <v>163</v>
      </c>
      <c r="I2" s="102" t="s">
        <v>164</v>
      </c>
      <c r="J2" s="102" t="s">
        <v>165</v>
      </c>
      <c r="K2" s="102" t="s">
        <v>166</v>
      </c>
    </row>
    <row r="3" spans="1:11" ht="15" thickBot="1" x14ac:dyDescent="0.4">
      <c r="A3" s="173" t="s">
        <v>155</v>
      </c>
      <c r="B3" s="157"/>
      <c r="C3" s="157"/>
      <c r="D3" s="103"/>
      <c r="E3" s="103"/>
      <c r="F3" s="104"/>
      <c r="G3" s="102"/>
      <c r="H3" s="102"/>
      <c r="I3" s="102"/>
      <c r="J3" s="102"/>
      <c r="K3" s="102"/>
    </row>
    <row r="4" spans="1:11" ht="25.5" customHeight="1" x14ac:dyDescent="0.35">
      <c r="A4" s="115"/>
      <c r="B4" s="155" t="s">
        <v>128</v>
      </c>
      <c r="C4" s="156"/>
      <c r="D4" s="116"/>
      <c r="E4" s="116"/>
      <c r="F4" s="116"/>
      <c r="G4" s="122"/>
      <c r="H4" s="122"/>
      <c r="I4" s="122"/>
      <c r="J4" s="122"/>
      <c r="K4" s="128"/>
    </row>
    <row r="5" spans="1:11" x14ac:dyDescent="0.35">
      <c r="A5" s="105"/>
      <c r="B5" s="163" t="s">
        <v>6</v>
      </c>
      <c r="C5" s="164"/>
      <c r="D5" s="106"/>
      <c r="E5" s="106"/>
      <c r="F5" s="106"/>
      <c r="G5" s="123"/>
      <c r="H5" s="123"/>
      <c r="I5" s="123"/>
      <c r="J5" s="123"/>
      <c r="K5" s="129"/>
    </row>
    <row r="6" spans="1:11" ht="68.5" customHeight="1" x14ac:dyDescent="0.35">
      <c r="A6" s="107"/>
      <c r="B6" s="100" t="s">
        <v>74</v>
      </c>
      <c r="C6" s="110" t="s">
        <v>75</v>
      </c>
      <c r="D6" s="108">
        <v>0.01</v>
      </c>
      <c r="E6" s="117">
        <v>1652500</v>
      </c>
      <c r="F6" s="117">
        <f>+E6*D6</f>
        <v>16525</v>
      </c>
      <c r="G6" s="123" t="s">
        <v>161</v>
      </c>
      <c r="H6" s="126">
        <v>0.01</v>
      </c>
      <c r="I6" s="127">
        <v>2</v>
      </c>
      <c r="J6" s="126">
        <v>0.02</v>
      </c>
      <c r="K6" s="130">
        <f>+F6*J6</f>
        <v>330.5</v>
      </c>
    </row>
    <row r="7" spans="1:11" ht="84" customHeight="1" x14ac:dyDescent="0.35">
      <c r="A7" s="107"/>
      <c r="B7" s="100" t="s">
        <v>74</v>
      </c>
      <c r="C7" s="110" t="s">
        <v>76</v>
      </c>
      <c r="D7" s="108">
        <v>0.01</v>
      </c>
      <c r="E7" s="117">
        <v>1652500</v>
      </c>
      <c r="F7" s="117">
        <f>+E7*D7</f>
        <v>16525</v>
      </c>
      <c r="G7" s="123" t="s">
        <v>161</v>
      </c>
      <c r="H7" s="126">
        <v>0.01</v>
      </c>
      <c r="I7" s="127">
        <v>2</v>
      </c>
      <c r="J7" s="126">
        <v>0.02</v>
      </c>
      <c r="K7" s="130">
        <f>+F7*J7</f>
        <v>330.5</v>
      </c>
    </row>
    <row r="8" spans="1:11" ht="54" customHeight="1" x14ac:dyDescent="0.35">
      <c r="A8" s="107"/>
      <c r="B8" s="100" t="s">
        <v>74</v>
      </c>
      <c r="C8" s="110" t="s">
        <v>153</v>
      </c>
      <c r="D8" s="108">
        <v>5.0000000000000001E-3</v>
      </c>
      <c r="E8" s="117">
        <v>1652500</v>
      </c>
      <c r="F8" s="117">
        <f>+E8*D8</f>
        <v>8262.5</v>
      </c>
      <c r="G8" s="123" t="s">
        <v>162</v>
      </c>
      <c r="H8" s="123"/>
      <c r="I8" s="123"/>
      <c r="J8" s="123"/>
      <c r="K8" s="129"/>
    </row>
    <row r="9" spans="1:11" x14ac:dyDescent="0.35">
      <c r="A9" s="107"/>
      <c r="B9" s="100" t="s">
        <v>74</v>
      </c>
      <c r="C9" s="110" t="s">
        <v>78</v>
      </c>
      <c r="D9" s="108">
        <v>0.01</v>
      </c>
      <c r="E9" s="120">
        <v>1652500</v>
      </c>
      <c r="F9" s="120">
        <f>+E9*D9</f>
        <v>16525</v>
      </c>
      <c r="G9" s="123" t="s">
        <v>162</v>
      </c>
      <c r="H9" s="123"/>
      <c r="I9" s="123"/>
      <c r="J9" s="123"/>
      <c r="K9" s="129"/>
    </row>
    <row r="10" spans="1:11" x14ac:dyDescent="0.35">
      <c r="A10" s="107"/>
      <c r="B10" s="153" t="s">
        <v>156</v>
      </c>
      <c r="C10" s="154"/>
      <c r="D10" s="109"/>
      <c r="E10" s="118"/>
      <c r="F10" s="118"/>
      <c r="G10" s="124"/>
      <c r="H10" s="124"/>
      <c r="I10" s="124"/>
      <c r="J10" s="124"/>
      <c r="K10" s="131"/>
    </row>
    <row r="11" spans="1:11" ht="37.5" x14ac:dyDescent="0.35">
      <c r="A11" s="107"/>
      <c r="B11" s="100" t="s">
        <v>74</v>
      </c>
      <c r="C11" s="100" t="s">
        <v>145</v>
      </c>
      <c r="D11" s="108">
        <v>1.4999999999999999E-2</v>
      </c>
      <c r="E11" s="117">
        <v>1652500</v>
      </c>
      <c r="F11" s="117">
        <f>+E11*D11</f>
        <v>24787.5</v>
      </c>
      <c r="G11" s="123" t="s">
        <v>162</v>
      </c>
      <c r="H11" s="123"/>
      <c r="I11" s="123"/>
      <c r="J11" s="123"/>
      <c r="K11" s="129"/>
    </row>
    <row r="12" spans="1:11" ht="15" thickBot="1" x14ac:dyDescent="0.4">
      <c r="A12" s="111"/>
      <c r="B12" s="112"/>
      <c r="C12" s="112"/>
      <c r="D12" s="121">
        <f>+SUM(D5:D11)</f>
        <v>0.05</v>
      </c>
      <c r="E12" s="119"/>
      <c r="F12" s="119"/>
      <c r="G12" s="125"/>
      <c r="H12" s="125"/>
      <c r="I12" s="125"/>
      <c r="J12" s="125"/>
      <c r="K12" s="132">
        <f>+SUM(K4:K11)</f>
        <v>661</v>
      </c>
    </row>
  </sheetData>
  <mergeCells count="6">
    <mergeCell ref="B10:C10"/>
    <mergeCell ref="A1:K1"/>
    <mergeCell ref="A2:C2"/>
    <mergeCell ref="A3:C3"/>
    <mergeCell ref="B4:C4"/>
    <mergeCell ref="B5:C5"/>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6</vt:i4>
      </vt:variant>
    </vt:vector>
  </HeadingPairs>
  <TitlesOfParts>
    <vt:vector size="12" baseType="lpstr">
      <vt:lpstr>Hoja1</vt:lpstr>
      <vt:lpstr>Hoja2</vt:lpstr>
      <vt:lpstr>Hoja3</vt:lpstr>
      <vt:lpstr>Hoja4</vt:lpstr>
      <vt:lpstr>2025</vt:lpstr>
      <vt:lpstr>penas convencionales</vt:lpstr>
      <vt:lpstr>'2025'!Área_de_impresión</vt:lpstr>
      <vt:lpstr>Hoja2!Área_de_impresión</vt:lpstr>
      <vt:lpstr>Hoja3!Área_de_impresión</vt:lpstr>
      <vt:lpstr>'2025'!Títulos_a_imprimir</vt:lpstr>
      <vt:lpstr>Hoja2!Títulos_a_imprimir</vt:lpstr>
      <vt:lpstr>Hoja3!Títulos_a_imprimir</vt:lpstr>
    </vt:vector>
  </TitlesOfParts>
  <Manager/>
  <Company>INE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INE</dc:creator>
  <cp:keywords/>
  <dc:description/>
  <cp:lastModifiedBy>PAZ GUERRERO MARIA DEL ROCIO</cp:lastModifiedBy>
  <cp:revision/>
  <cp:lastPrinted>2026-03-31T23:07:45Z</cp:lastPrinted>
  <dcterms:created xsi:type="dcterms:W3CDTF">2016-10-20T23:42:25Z</dcterms:created>
  <dcterms:modified xsi:type="dcterms:W3CDTF">2026-04-07T03:38:37Z</dcterms:modified>
  <cp:category/>
  <cp:contentStatus/>
</cp:coreProperties>
</file>