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500" activeTab="0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<sst xmlns="http://schemas.openxmlformats.org/spreadsheetml/2006/main" count="271" uniqueCount="171">
  <si>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</si>
  <si>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</si>
  <si>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</si>
  <si>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</si>
  <si>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</si>
  <si>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</si>
  <si>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</si>
  <si>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</si>
  <si>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</si>
  <si>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</si>
  <si>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</si>
  <si>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</si>
  <si>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</si>
  <si>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</si>
  <si>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</si>
  <si>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</si>
  <si>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</si>
  <si>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</si>
  <si>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</si>
  <si>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</si>
  <si>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</si>
  <si>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</si>
  <si>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</si>
  <si>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</si>
  <si>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</si>
  <si>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</si>
  <si>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</si>
  <si>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</si>
  <si>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</si>
  <si>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</si>
  <si>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</si>
  <si>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</si>
  <si>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</si>
  <si>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</si>
  <si>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</si>
  <si>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</si>
  <si>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</si>
  <si>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</si>
  <si>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</si>
  <si>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</si>
  <si>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</si>
  <si>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</si>
  <si>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</si>
  <si>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</si>
  <si>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</si>
  <si>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</si>
  <si>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</si>
  <si>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</si>
  <si>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</si>
  <si>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</si>
  <si>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</si>
  <si>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</si>
  <si>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</si>
  <si>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</si>
  <si>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</si>
  <si>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</si>
  <si>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</si>
  <si>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</si>
  <si>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</si>
  <si>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</si>
  <si>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</si>
  <si>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</si>
  <si>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</si>
  <si>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</si>
  <si>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</si>
  <si>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</si>
  <si>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</si>
  <si>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</si>
  <si>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</si>
  <si>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</si>
  <si>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</si>
  <si>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</si>
  <si>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</si>
  <si>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</si>
  <si>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</si>
  <si>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</si>
  <si>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</si>
  <si>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</si>
  <si>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</si>
  <si>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</si>
  <si>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</si>
  <si>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</si>
  <si>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</si>
  <si>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</si>
  <si>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</si>
  <si>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</si>
  <si>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</si>
  <si>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</si>
  <si>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</si>
  <si>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</si>
  <si>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</si>
  <si>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</si>
  <si>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</si>
  <si>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</si>
  <si>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</si>
  <si>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</si>
  <si>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</si>
  <si>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</si>
  <si>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</si>
  <si>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</si>
  <si>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</si>
  <si>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</si>
  <si>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</si>
  <si>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</si>
  <si>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</si>
  <si>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</si>
  <si>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</si>
  <si>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</si>
  <si>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</si>
  <si>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</si>
  <si>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</si>
  <si>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</si>
  <si>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</si>
  <si>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</si>
  <si>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</si>
  <si>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</si>
  <si>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</si>
  <si>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</si>
  <si>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</si>
  <si>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</si>
  <si>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</si>
  <si>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</si>
  <si>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</si>
  <si>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</si>
  <si>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</si>
  <si>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</si>
  <si>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</si>
  <si>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</si>
  <si>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</si>
  <si>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</si>
  <si>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</si>
  <si>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</si>
  <si>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</si>
  <si>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</si>
  <si>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</si>
  <si>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</si>
  <si>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</si>
  <si>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</si>
  <si>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</si>
  <si>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</si>
  <si>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</si>
  <si>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</si>
  <si>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</si>
  <si>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</si>
  <si>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</si>
  <si>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</si>
  <si>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</si>
  <si>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</si>
  <si>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</si>
  <si>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</si>
  <si>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</si>
  <si>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</si>
  <si>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</si>
  <si>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</si>
  <si>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</si>
  <si>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</si>
  <si>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</si>
  <si>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</si>
  <si>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</si>
  <si>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</si>
  <si>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</si>
  <si>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</si>
  <si>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</si>
  <si>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</si>
  <si>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</si>
  <si>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</si>
  <si>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</si>
  <si>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</si>
  <si>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</si>
  <si>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</si>
  <si>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Corte: 23/ene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</si>
</sst>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9" fontId="5" fillId="37" borderId="12" xfId="60" applyFont="1" applyFill="1" applyBorder="1" applyAlignment="1" quotePrefix="1">
      <alignment horizontal="center" vertical="center"/>
    </xf>
    <xf numFmtId="3" fontId="0" fillId="33" borderId="0" xfId="0" applyNumberFormat="1" applyFill="1" applyAlignment="1">
      <alignment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  <xf numFmtId="9" fontId="0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5" t="s">
        <v>123</v>
      </c>
      <c r="D1" s="86"/>
      <c r="E1" s="86"/>
      <c r="F1" s="86"/>
      <c r="G1" s="86"/>
      <c r="H1" s="86"/>
      <c r="I1" s="86"/>
      <c r="J1" s="86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5221640</v>
      </c>
      <c r="D3" s="6">
        <v>125872</v>
      </c>
      <c r="E3" s="6">
        <v>37428</v>
      </c>
      <c r="F3" s="7">
        <v>0.2973496885725181</v>
      </c>
      <c r="G3" s="6">
        <v>88444</v>
      </c>
      <c r="H3" s="8">
        <v>139.51159559687935</v>
      </c>
      <c r="I3" s="8">
        <v>41.48372950298716</v>
      </c>
      <c r="J3" s="6">
        <v>2822657</v>
      </c>
    </row>
    <row r="4" spans="2:10" ht="15">
      <c r="B4" s="5" t="s">
        <v>164</v>
      </c>
      <c r="C4" s="6">
        <v>786743</v>
      </c>
      <c r="D4" s="6">
        <v>21321</v>
      </c>
      <c r="E4" s="6">
        <v>8129</v>
      </c>
      <c r="F4" s="7">
        <v>0.3812672951550115</v>
      </c>
      <c r="G4" s="6">
        <v>13187</v>
      </c>
      <c r="H4" s="8">
        <v>96.78226104071841</v>
      </c>
      <c r="I4" s="8">
        <v>36.89991088598096</v>
      </c>
      <c r="J4" s="6">
        <v>591517</v>
      </c>
    </row>
    <row r="5" spans="2:10" ht="15">
      <c r="B5" s="5" t="s">
        <v>165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166</v>
      </c>
      <c r="C6" s="6">
        <v>789535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167</v>
      </c>
      <c r="C7" s="6">
        <v>26389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168</v>
      </c>
      <c r="C8" s="71">
        <f>SUM(C3:C7)</f>
        <v>7034389</v>
      </c>
      <c r="D8" s="80"/>
      <c r="E8" s="81"/>
      <c r="F8" s="81"/>
      <c r="G8" s="81"/>
      <c r="H8" s="81"/>
      <c r="I8" s="81"/>
      <c r="J8" s="82"/>
    </row>
    <row r="10" ht="12">
      <c r="C10" s="84"/>
    </row>
    <row r="11" ht="12">
      <c r="C11" s="92"/>
    </row>
    <row r="12" ht="12">
      <c r="C12" s="92"/>
    </row>
    <row r="13" ht="12">
      <c r="C13" s="92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6" sqref="C16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22" ht="93" customHeight="1">
      <c r="B1" s="9" t="s">
        <v>125</v>
      </c>
      <c r="C1" s="87" t="s">
        <v>123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5"/>
      <c r="Q1" s="15"/>
      <c r="R1" s="15"/>
      <c r="S1" s="15"/>
      <c r="T1" s="15"/>
      <c r="U1" s="15"/>
      <c r="V1" s="15"/>
    </row>
    <row r="2" spans="2:22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</row>
    <row r="3" spans="2:22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</row>
    <row r="4" spans="2:22" ht="13.5">
      <c r="B4" s="12" t="s">
        <v>13</v>
      </c>
      <c r="C4" s="13">
        <v>1700139</v>
      </c>
      <c r="D4" s="13">
        <v>33901</v>
      </c>
      <c r="E4" s="13">
        <v>13388</v>
      </c>
      <c r="F4" s="14">
        <f>E4/D4</f>
        <v>0.394914604288959</v>
      </c>
      <c r="G4" s="13">
        <v>20513</v>
      </c>
      <c r="H4" s="13">
        <f>C4/E4</f>
        <v>126.98976695548252</v>
      </c>
      <c r="I4" s="13">
        <f>C4/D4</f>
        <v>50.1501135659715</v>
      </c>
      <c r="J4" s="13">
        <v>22380</v>
      </c>
      <c r="K4" s="13">
        <v>1</v>
      </c>
      <c r="L4" s="13">
        <v>866593</v>
      </c>
      <c r="M4" s="17">
        <f>C4/L4</f>
        <v>1.9618656047302483</v>
      </c>
      <c r="N4" s="13">
        <f>_xlfn.RANK.EQ(M4,M$4:M$47)</f>
        <v>1</v>
      </c>
      <c r="O4" s="13">
        <v>949689</v>
      </c>
      <c r="P4" s="15"/>
      <c r="Q4" s="15"/>
      <c r="R4" s="15"/>
      <c r="S4" s="15"/>
      <c r="T4" s="15"/>
      <c r="U4" s="15"/>
      <c r="V4" s="15"/>
    </row>
    <row r="5" spans="2:22" ht="13.5">
      <c r="B5" s="12" t="s">
        <v>14</v>
      </c>
      <c r="C5" s="13">
        <v>1200094</v>
      </c>
      <c r="D5" s="13">
        <v>54991</v>
      </c>
      <c r="E5" s="13">
        <v>12016</v>
      </c>
      <c r="F5" s="14">
        <f>E5/D5</f>
        <v>0.21850848320634286</v>
      </c>
      <c r="G5" s="13">
        <v>42975</v>
      </c>
      <c r="H5" s="13">
        <f>C5/E5</f>
        <v>99.87466711051931</v>
      </c>
      <c r="I5" s="13">
        <f>C5/D5</f>
        <v>21.823462021057992</v>
      </c>
      <c r="J5" s="13">
        <v>26042</v>
      </c>
      <c r="K5" s="13">
        <v>1</v>
      </c>
      <c r="L5" s="13">
        <v>866593</v>
      </c>
      <c r="M5" s="17">
        <f>C5/L5</f>
        <v>1.3848415576862494</v>
      </c>
      <c r="N5" s="13">
        <f>_xlfn.RANK.EQ(M5,M$4:M$47)</f>
        <v>2</v>
      </c>
      <c r="O5" s="13">
        <v>789201</v>
      </c>
      <c r="P5" s="15"/>
      <c r="Q5" s="15"/>
      <c r="R5" s="15"/>
      <c r="S5" s="15"/>
      <c r="T5" s="15"/>
      <c r="U5" s="15"/>
      <c r="V5" s="15"/>
    </row>
    <row r="6" spans="2:22" ht="13.5">
      <c r="B6" s="12" t="s">
        <v>15</v>
      </c>
      <c r="C6" s="13">
        <v>1173021</v>
      </c>
      <c r="D6" s="13">
        <v>7094</v>
      </c>
      <c r="E6" s="13">
        <v>2116</v>
      </c>
      <c r="F6" s="14">
        <f>E6/D6</f>
        <v>0.2982802368198478</v>
      </c>
      <c r="G6" s="13">
        <v>4978</v>
      </c>
      <c r="H6" s="13">
        <f>C6/E6</f>
        <v>554.3577504725898</v>
      </c>
      <c r="I6" s="13">
        <f>C6/D6</f>
        <v>165.35396109388216</v>
      </c>
      <c r="J6" s="13">
        <v>55289</v>
      </c>
      <c r="K6" s="13">
        <v>1</v>
      </c>
      <c r="L6" s="13">
        <v>866593</v>
      </c>
      <c r="M6" s="17">
        <f>C6/L6</f>
        <v>1.3536008253009197</v>
      </c>
      <c r="N6" s="13">
        <f>_xlfn.RANK.EQ(M6,M$4:M$47)</f>
        <v>3</v>
      </c>
      <c r="O6" s="13">
        <v>733589</v>
      </c>
      <c r="P6" s="15"/>
      <c r="Q6" s="15"/>
      <c r="R6" s="15"/>
      <c r="S6" s="15"/>
      <c r="T6" s="15"/>
      <c r="U6" s="15"/>
      <c r="V6" s="15"/>
    </row>
    <row r="7" spans="2:22" ht="13.5">
      <c r="B7" s="12" t="s">
        <v>16</v>
      </c>
      <c r="C7" s="13">
        <v>598704</v>
      </c>
      <c r="D7" s="13">
        <v>440</v>
      </c>
      <c r="E7" s="13">
        <v>119</v>
      </c>
      <c r="F7" s="14">
        <f>E7/D7</f>
        <v>0.27045454545454545</v>
      </c>
      <c r="G7" s="13">
        <v>321</v>
      </c>
      <c r="H7" s="13">
        <f>C7/E7</f>
        <v>5031.126050420168</v>
      </c>
      <c r="I7" s="13">
        <f>C7/D7</f>
        <v>1360.6909090909091</v>
      </c>
      <c r="J7" s="13">
        <v>78330</v>
      </c>
      <c r="K7" s="13">
        <v>1</v>
      </c>
      <c r="L7" s="13">
        <v>866593</v>
      </c>
      <c r="M7" s="17">
        <f>C7/L7</f>
        <v>0.6908710317300047</v>
      </c>
      <c r="N7" s="13">
        <f>_xlfn.RANK.EQ(M7,M$4:M$47)</f>
        <v>4</v>
      </c>
      <c r="O7" s="13">
        <v>24411</v>
      </c>
      <c r="P7" s="15"/>
      <c r="Q7" s="15"/>
      <c r="R7" s="15"/>
      <c r="S7" s="15"/>
      <c r="T7" s="15"/>
      <c r="U7" s="15"/>
      <c r="V7" s="15"/>
    </row>
    <row r="8" spans="2:22" ht="13.5">
      <c r="B8" s="12" t="s">
        <v>17</v>
      </c>
      <c r="C8" s="13">
        <v>177833</v>
      </c>
      <c r="D8" s="13">
        <v>10834</v>
      </c>
      <c r="E8" s="13">
        <v>4564</v>
      </c>
      <c r="F8" s="14">
        <f>E8/D8</f>
        <v>0.4212663836071626</v>
      </c>
      <c r="G8" s="13">
        <v>6270</v>
      </c>
      <c r="H8" s="13">
        <f>C8/E8</f>
        <v>38.964285714285715</v>
      </c>
      <c r="I8" s="13">
        <f>C8/D8</f>
        <v>16.41434373269337</v>
      </c>
      <c r="J8" s="13">
        <v>2574</v>
      </c>
      <c r="K8" s="13">
        <v>1</v>
      </c>
      <c r="L8" s="13">
        <v>866593</v>
      </c>
      <c r="M8" s="17">
        <f>C8/L8</f>
        <v>0.20520936587302227</v>
      </c>
      <c r="N8" s="13">
        <f>_xlfn.RANK.EQ(M8,M$4:M$47)</f>
        <v>5</v>
      </c>
      <c r="O8" s="13">
        <v>166695</v>
      </c>
      <c r="P8" s="15"/>
      <c r="Q8" s="15"/>
      <c r="R8" s="15"/>
      <c r="S8" s="15"/>
      <c r="T8" s="15"/>
      <c r="U8" s="15"/>
      <c r="V8" s="15"/>
    </row>
    <row r="9" spans="2:22" ht="13.5">
      <c r="B9" s="12" t="s">
        <v>29</v>
      </c>
      <c r="C9" s="13">
        <v>164576</v>
      </c>
      <c r="D9" s="13">
        <v>10918</v>
      </c>
      <c r="E9" s="13">
        <v>3165</v>
      </c>
      <c r="F9" s="14">
        <f>E9/D9</f>
        <v>0.28988825792269646</v>
      </c>
      <c r="G9" s="13">
        <v>7753</v>
      </c>
      <c r="H9" s="13">
        <f>C9/E9</f>
        <v>51.99873617693523</v>
      </c>
      <c r="I9" s="13">
        <f>C9/D9</f>
        <v>15.073823044513647</v>
      </c>
      <c r="J9" s="13">
        <v>2130</v>
      </c>
      <c r="K9" s="13">
        <v>1</v>
      </c>
      <c r="L9" s="13">
        <v>866593</v>
      </c>
      <c r="M9" s="17">
        <f>C9/L9</f>
        <v>0.18991152709518772</v>
      </c>
      <c r="N9" s="13">
        <f>_xlfn.RANK.EQ(M9,M$4:M$47)</f>
        <v>6</v>
      </c>
      <c r="O9" s="13">
        <v>67764</v>
      </c>
      <c r="P9" s="15"/>
      <c r="Q9" s="15"/>
      <c r="R9" s="15"/>
      <c r="S9" s="15"/>
      <c r="T9" s="15"/>
      <c r="U9" s="15"/>
      <c r="V9" s="15"/>
    </row>
    <row r="10" spans="2:22" ht="13.5">
      <c r="B10" s="12" t="s">
        <v>32</v>
      </c>
      <c r="C10" s="13">
        <v>66717</v>
      </c>
      <c r="D10" s="13">
        <v>1031</v>
      </c>
      <c r="E10" s="13">
        <v>453</v>
      </c>
      <c r="F10" s="14">
        <f>E10/D10</f>
        <v>0.4393792434529583</v>
      </c>
      <c r="G10" s="13">
        <v>578</v>
      </c>
      <c r="H10" s="13">
        <f>C10/E10</f>
        <v>147.27814569536423</v>
      </c>
      <c r="I10" s="13">
        <f>C10/D10</f>
        <v>64.7109602327837</v>
      </c>
      <c r="J10" s="13">
        <v>2036</v>
      </c>
      <c r="K10" s="13">
        <v>1</v>
      </c>
      <c r="L10" s="13">
        <v>866593</v>
      </c>
      <c r="M10" s="17">
        <f>C10/L10</f>
        <v>0.07698769780046688</v>
      </c>
      <c r="N10" s="13">
        <f>_xlfn.RANK.EQ(M10,M$4:M$47)</f>
        <v>7</v>
      </c>
      <c r="O10" s="13">
        <v>31224</v>
      </c>
      <c r="P10" s="15"/>
      <c r="Q10" s="15"/>
      <c r="R10" s="15"/>
      <c r="S10" s="15"/>
      <c r="T10" s="15"/>
      <c r="U10" s="15"/>
      <c r="V10" s="15"/>
    </row>
    <row r="11" spans="2:22" ht="13.5">
      <c r="B11" s="12" t="s">
        <v>30</v>
      </c>
      <c r="C11" s="13">
        <v>61723</v>
      </c>
      <c r="D11" s="13">
        <v>1423</v>
      </c>
      <c r="E11" s="13">
        <v>455</v>
      </c>
      <c r="F11" s="14">
        <f>E11/D11</f>
        <v>0.31974701335207306</v>
      </c>
      <c r="G11" s="13">
        <v>968</v>
      </c>
      <c r="H11" s="13">
        <f>C11/E11</f>
        <v>135.65494505494505</v>
      </c>
      <c r="I11" s="13">
        <f>C11/D11</f>
        <v>43.37526352775826</v>
      </c>
      <c r="J11" s="13">
        <v>5320</v>
      </c>
      <c r="K11" s="13">
        <v>1</v>
      </c>
      <c r="L11" s="13">
        <v>866593</v>
      </c>
      <c r="M11" s="17">
        <f>C11/L11</f>
        <v>0.07122490027036914</v>
      </c>
      <c r="N11" s="13">
        <f>_xlfn.RANK.EQ(M11,M$4:M$47)</f>
        <v>8</v>
      </c>
      <c r="O11" s="13">
        <v>32997</v>
      </c>
      <c r="P11" s="15"/>
      <c r="Q11" s="15"/>
      <c r="R11" s="15"/>
      <c r="S11" s="15"/>
      <c r="T11" s="15"/>
      <c r="U11" s="15"/>
      <c r="V11" s="15"/>
    </row>
    <row r="12" spans="2:22" ht="13.5">
      <c r="B12" s="12" t="s">
        <v>31</v>
      </c>
      <c r="C12" s="13">
        <v>45050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2650</v>
      </c>
      <c r="I12" s="13">
        <f>C12/D12</f>
        <v>1365.1515151515152</v>
      </c>
      <c r="J12" s="13">
        <v>11460</v>
      </c>
      <c r="K12" s="13">
        <v>1</v>
      </c>
      <c r="L12" s="13">
        <v>866593</v>
      </c>
      <c r="M12" s="17">
        <f>C12/L12</f>
        <v>0.05198518797174683</v>
      </c>
      <c r="N12" s="13">
        <f>_xlfn.RANK.EQ(M12,M$4:M$47)</f>
        <v>9</v>
      </c>
      <c r="O12" s="13">
        <v>3326</v>
      </c>
      <c r="P12" s="15"/>
      <c r="Q12" s="15"/>
      <c r="R12" s="15"/>
      <c r="S12" s="15"/>
      <c r="T12" s="15"/>
      <c r="U12" s="15"/>
      <c r="V12" s="15"/>
    </row>
    <row r="13" spans="2:22" ht="13.5">
      <c r="B13" s="12" t="s">
        <v>34</v>
      </c>
      <c r="C13" s="13">
        <v>7475</v>
      </c>
      <c r="D13" s="13">
        <v>597</v>
      </c>
      <c r="E13" s="13">
        <v>182</v>
      </c>
      <c r="F13" s="14">
        <f>E13/D13</f>
        <v>0.304857621440536</v>
      </c>
      <c r="G13" s="13">
        <v>415</v>
      </c>
      <c r="H13" s="13">
        <f>C13/E13</f>
        <v>41.07142857142857</v>
      </c>
      <c r="I13" s="13">
        <f>C13/D13</f>
        <v>12.520938023450586</v>
      </c>
      <c r="J13" s="13">
        <v>863</v>
      </c>
      <c r="K13" s="13">
        <v>1</v>
      </c>
      <c r="L13" s="13">
        <v>866593</v>
      </c>
      <c r="M13" s="17">
        <f>C13/L13</f>
        <v>0.008625733187320923</v>
      </c>
      <c r="N13" s="13">
        <f>_xlfn.RANK.EQ(M13,M$4:M$47)</f>
        <v>10</v>
      </c>
      <c r="O13" s="13">
        <v>6079</v>
      </c>
      <c r="P13" s="15"/>
      <c r="Q13" s="15"/>
      <c r="R13" s="15"/>
      <c r="S13" s="15"/>
      <c r="T13" s="15"/>
      <c r="U13" s="15"/>
      <c r="V13" s="15"/>
    </row>
    <row r="14" spans="2:22" ht="13.5">
      <c r="B14" s="12" t="s">
        <v>33</v>
      </c>
      <c r="C14" s="13">
        <v>7407</v>
      </c>
      <c r="D14" s="13">
        <v>1047</v>
      </c>
      <c r="E14" s="13">
        <v>186</v>
      </c>
      <c r="F14" s="14">
        <f>E14/D14</f>
        <v>0.17765042979942694</v>
      </c>
      <c r="G14" s="13">
        <v>861</v>
      </c>
      <c r="H14" s="13">
        <f>C14/E14</f>
        <v>39.82258064516129</v>
      </c>
      <c r="I14" s="13">
        <f>C14/D14</f>
        <v>7.074498567335244</v>
      </c>
      <c r="J14" s="13">
        <v>1050</v>
      </c>
      <c r="K14" s="13">
        <v>1</v>
      </c>
      <c r="L14" s="13">
        <v>866593</v>
      </c>
      <c r="M14" s="17">
        <f>C14/L14</f>
        <v>0.008547264979061681</v>
      </c>
      <c r="N14" s="13">
        <f>_xlfn.RANK.EQ(M14,M$4:M$47)</f>
        <v>11</v>
      </c>
      <c r="O14" s="13">
        <v>3496</v>
      </c>
      <c r="P14" s="15"/>
      <c r="Q14" s="15"/>
      <c r="R14" s="15"/>
      <c r="S14" s="15"/>
      <c r="T14" s="15"/>
      <c r="U14" s="15"/>
      <c r="V14" s="15"/>
    </row>
    <row r="15" spans="2:22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1642</v>
      </c>
      <c r="P15" s="15"/>
      <c r="Q15" s="15"/>
      <c r="R15" s="15"/>
      <c r="S15" s="15"/>
      <c r="T15" s="15"/>
      <c r="U15" s="15"/>
      <c r="V15" s="15"/>
    </row>
    <row r="16" spans="2:22" ht="13.5">
      <c r="B16" s="12" t="s">
        <v>37</v>
      </c>
      <c r="C16" s="13">
        <v>2269</v>
      </c>
      <c r="D16" s="13">
        <v>416</v>
      </c>
      <c r="E16" s="13">
        <v>143</v>
      </c>
      <c r="F16" s="14">
        <f>E16/D16</f>
        <v>0.34375</v>
      </c>
      <c r="G16" s="13">
        <v>273</v>
      </c>
      <c r="H16" s="13">
        <f>C16/E16</f>
        <v>15.867132867132867</v>
      </c>
      <c r="I16" s="13">
        <f>C16/D16</f>
        <v>5.454326923076923</v>
      </c>
      <c r="J16" s="13">
        <v>206</v>
      </c>
      <c r="K16" s="13">
        <v>1</v>
      </c>
      <c r="L16" s="13">
        <v>866593</v>
      </c>
      <c r="M16" s="17">
        <f>C16/L16</f>
        <v>0.0026182994785325982</v>
      </c>
      <c r="N16" s="13">
        <f>_xlfn.RANK.EQ(M16,M$4:M$47)</f>
        <v>13</v>
      </c>
      <c r="O16" s="13">
        <v>1643</v>
      </c>
      <c r="P16" s="15"/>
      <c r="Q16" s="15"/>
      <c r="R16" s="15"/>
      <c r="S16" s="15"/>
      <c r="T16" s="15"/>
      <c r="U16" s="15"/>
      <c r="V16" s="15"/>
    </row>
    <row r="17" spans="2:22" ht="13.5">
      <c r="B17" s="12" t="s">
        <v>36</v>
      </c>
      <c r="C17" s="13">
        <v>2058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</v>
      </c>
      <c r="I17" s="13">
        <f>C17/D17</f>
        <v>18.70909090909091</v>
      </c>
      <c r="J17" s="13">
        <v>204</v>
      </c>
      <c r="K17" s="13">
        <v>1</v>
      </c>
      <c r="L17" s="13">
        <v>866593</v>
      </c>
      <c r="M17" s="17">
        <f>C17/L17</f>
        <v>0.0023748172440811316</v>
      </c>
      <c r="N17" s="13">
        <f>_xlfn.RANK.EQ(M17,M$4:M$47)</f>
        <v>14</v>
      </c>
      <c r="O17" s="13">
        <v>1192</v>
      </c>
      <c r="P17" s="15"/>
      <c r="Q17" s="15"/>
      <c r="R17" s="15"/>
      <c r="S17" s="15"/>
      <c r="T17" s="15"/>
      <c r="U17" s="15"/>
      <c r="V17" s="15"/>
    </row>
    <row r="18" spans="2:22" ht="13.5">
      <c r="B18" s="12" t="s">
        <v>39</v>
      </c>
      <c r="C18" s="13">
        <v>1650</v>
      </c>
      <c r="D18" s="13">
        <v>153</v>
      </c>
      <c r="E18" s="13">
        <v>32</v>
      </c>
      <c r="F18" s="14">
        <f>E18/D18</f>
        <v>0.20915032679738563</v>
      </c>
      <c r="G18" s="13">
        <v>121</v>
      </c>
      <c r="H18" s="13">
        <f>C18/E18</f>
        <v>51.5625</v>
      </c>
      <c r="I18" s="13">
        <f>C18/D18</f>
        <v>10.784313725490197</v>
      </c>
      <c r="J18" s="13">
        <v>815</v>
      </c>
      <c r="K18" s="13">
        <v>1</v>
      </c>
      <c r="L18" s="13">
        <v>866593</v>
      </c>
      <c r="M18" s="17">
        <f>C18/L18</f>
        <v>0.0019040079945256885</v>
      </c>
      <c r="N18" s="13">
        <f>_xlfn.RANK.EQ(M18,M$4:M$47)</f>
        <v>15</v>
      </c>
      <c r="O18" s="13">
        <v>1188</v>
      </c>
      <c r="P18" s="15"/>
      <c r="Q18" s="15"/>
      <c r="R18" s="15"/>
      <c r="S18" s="15"/>
      <c r="T18" s="15"/>
      <c r="U18" s="15"/>
      <c r="V18" s="15"/>
    </row>
    <row r="19" spans="2:22" ht="13.5">
      <c r="B19" s="12" t="s">
        <v>38</v>
      </c>
      <c r="C19" s="13">
        <v>1632</v>
      </c>
      <c r="D19" s="13">
        <v>143</v>
      </c>
      <c r="E19" s="13">
        <v>23</v>
      </c>
      <c r="F19" s="14">
        <f>E19/D19</f>
        <v>0.16083916083916083</v>
      </c>
      <c r="G19" s="13">
        <v>120</v>
      </c>
      <c r="H19" s="13">
        <f>C19/E19</f>
        <v>70.95652173913044</v>
      </c>
      <c r="I19" s="13">
        <f>C19/D19</f>
        <v>11.412587412587413</v>
      </c>
      <c r="J19" s="13">
        <v>577</v>
      </c>
      <c r="K19" s="13">
        <v>1</v>
      </c>
      <c r="L19" s="13">
        <v>866593</v>
      </c>
      <c r="M19" s="17">
        <f>C19/L19</f>
        <v>0.0018832369982217719</v>
      </c>
      <c r="N19" s="13">
        <f>_xlfn.RANK.EQ(M19,M$4:M$47)</f>
        <v>16</v>
      </c>
      <c r="O19" s="13">
        <v>1477</v>
      </c>
      <c r="P19" s="15"/>
      <c r="Q19" s="15"/>
      <c r="R19" s="15"/>
      <c r="S19" s="15"/>
      <c r="T19" s="15"/>
      <c r="U19" s="15"/>
      <c r="V19" s="15"/>
    </row>
    <row r="20" spans="2:22" ht="13.5">
      <c r="B20" s="12" t="s">
        <v>41</v>
      </c>
      <c r="C20" s="13">
        <v>1482</v>
      </c>
      <c r="D20" s="13">
        <v>530</v>
      </c>
      <c r="E20" s="13">
        <v>53</v>
      </c>
      <c r="F20" s="14">
        <f>E20/D20</f>
        <v>0.1</v>
      </c>
      <c r="G20" s="13">
        <v>477</v>
      </c>
      <c r="H20" s="13">
        <f>C20/E20</f>
        <v>27.962264150943398</v>
      </c>
      <c r="I20" s="13">
        <f>C20/D20</f>
        <v>2.7962264150943397</v>
      </c>
      <c r="J20" s="13">
        <v>204</v>
      </c>
      <c r="K20" s="13">
        <v>1</v>
      </c>
      <c r="L20" s="13">
        <v>866593</v>
      </c>
      <c r="M20" s="17">
        <f>C20/L20</f>
        <v>0.0017101453623558003</v>
      </c>
      <c r="N20" s="13">
        <f>_xlfn.RANK.EQ(M20,M$4:M$47)</f>
        <v>17</v>
      </c>
      <c r="O20" s="13">
        <v>973</v>
      </c>
      <c r="P20" s="15"/>
      <c r="Q20" s="15"/>
      <c r="R20" s="15"/>
      <c r="S20" s="15"/>
      <c r="T20" s="15"/>
      <c r="U20" s="15"/>
      <c r="V20" s="15"/>
    </row>
    <row r="21" spans="2:22" ht="13.5">
      <c r="B21" s="12" t="s">
        <v>40</v>
      </c>
      <c r="C21" s="13">
        <v>1183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53.77272727272727</v>
      </c>
      <c r="I21" s="13">
        <f>C21/D21</f>
        <v>17.65671641791045</v>
      </c>
      <c r="J21" s="13">
        <v>522</v>
      </c>
      <c r="K21" s="13">
        <v>1</v>
      </c>
      <c r="L21" s="13">
        <v>866593</v>
      </c>
      <c r="M21" s="17">
        <f>C21/L21</f>
        <v>0.0013651160348629634</v>
      </c>
      <c r="N21" s="13">
        <f>_xlfn.RANK.EQ(M21,M$4:M$47)</f>
        <v>18</v>
      </c>
      <c r="O21" s="13">
        <v>1038</v>
      </c>
      <c r="P21" s="15"/>
      <c r="Q21" s="15"/>
      <c r="R21" s="15"/>
      <c r="S21" s="15"/>
      <c r="T21" s="15"/>
      <c r="U21" s="15"/>
      <c r="V21" s="15"/>
    </row>
    <row r="22" spans="2:22" ht="13.5">
      <c r="B22" s="12" t="s">
        <v>42</v>
      </c>
      <c r="C22" s="13">
        <v>865</v>
      </c>
      <c r="D22" s="13">
        <v>244</v>
      </c>
      <c r="E22" s="13">
        <v>55</v>
      </c>
      <c r="F22" s="14">
        <f>E22/D22</f>
        <v>0.22540983606557377</v>
      </c>
      <c r="G22" s="13">
        <v>189</v>
      </c>
      <c r="H22" s="13">
        <f>C22/E22</f>
        <v>15.727272727272727</v>
      </c>
      <c r="I22" s="13">
        <f>C22/D22</f>
        <v>3.5450819672131146</v>
      </c>
      <c r="J22" s="13">
        <v>200</v>
      </c>
      <c r="K22" s="13">
        <v>1</v>
      </c>
      <c r="L22" s="13">
        <v>866593</v>
      </c>
      <c r="M22" s="17">
        <f>C22/L22</f>
        <v>0.0009981617668271033</v>
      </c>
      <c r="N22" s="13">
        <f>_xlfn.RANK.EQ(M22,M$4:M$47)</f>
        <v>19</v>
      </c>
      <c r="O22" s="13">
        <v>754</v>
      </c>
      <c r="P22" s="15"/>
      <c r="Q22" s="15"/>
      <c r="R22" s="15"/>
      <c r="S22" s="15"/>
      <c r="T22" s="15"/>
      <c r="U22" s="15"/>
      <c r="V22" s="15"/>
    </row>
    <row r="23" spans="2:22" ht="13.5">
      <c r="B23" s="12" t="s">
        <v>45</v>
      </c>
      <c r="C23" s="13">
        <v>767</v>
      </c>
      <c r="D23" s="13">
        <v>151</v>
      </c>
      <c r="E23" s="13">
        <v>26</v>
      </c>
      <c r="F23" s="14">
        <f>E23/D23</f>
        <v>0.17218543046357615</v>
      </c>
      <c r="G23" s="13">
        <v>125</v>
      </c>
      <c r="H23" s="13">
        <f>C23/E23</f>
        <v>29.5</v>
      </c>
      <c r="I23" s="13">
        <f>C23/D23</f>
        <v>5.079470198675497</v>
      </c>
      <c r="J23" s="13">
        <v>163</v>
      </c>
      <c r="K23" s="13">
        <v>1</v>
      </c>
      <c r="L23" s="13">
        <v>866593</v>
      </c>
      <c r="M23" s="17">
        <f>C23/L23</f>
        <v>0.0008850752313946685</v>
      </c>
      <c r="N23" s="13">
        <f>_xlfn.RANK.EQ(M23,M$4:M$47)</f>
        <v>20</v>
      </c>
      <c r="O23" s="13">
        <v>660</v>
      </c>
      <c r="P23" s="15"/>
      <c r="Q23" s="15"/>
      <c r="R23" s="15"/>
      <c r="S23" s="15"/>
      <c r="T23" s="15"/>
      <c r="U23" s="15"/>
      <c r="V23" s="15"/>
    </row>
    <row r="24" spans="2:22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</row>
    <row r="25" spans="2:22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</row>
    <row r="26" spans="2:22" ht="13.5">
      <c r="B26" s="12" t="s">
        <v>46</v>
      </c>
      <c r="C26" s="13">
        <v>514</v>
      </c>
      <c r="D26" s="13">
        <v>105</v>
      </c>
      <c r="E26" s="13">
        <v>22</v>
      </c>
      <c r="F26" s="14">
        <f>E26/D26</f>
        <v>0.20952380952380953</v>
      </c>
      <c r="G26" s="13">
        <v>83</v>
      </c>
      <c r="H26" s="13">
        <f>C26/E26</f>
        <v>23.363636363636363</v>
      </c>
      <c r="I26" s="13">
        <f>C26/D26</f>
        <v>4.895238095238096</v>
      </c>
      <c r="J26" s="13">
        <v>230</v>
      </c>
      <c r="K26" s="13">
        <v>1</v>
      </c>
      <c r="L26" s="13">
        <v>866593</v>
      </c>
      <c r="M26" s="17">
        <f>C26/L26</f>
        <v>0.0005931273389007297</v>
      </c>
      <c r="N26" s="13">
        <f>_xlfn.RANK.EQ(M26,M$4:M$47)</f>
        <v>23</v>
      </c>
      <c r="O26" s="13">
        <v>458</v>
      </c>
      <c r="P26" s="15"/>
      <c r="Q26" s="15"/>
      <c r="R26" s="15"/>
      <c r="S26" s="15"/>
      <c r="T26" s="15"/>
      <c r="U26" s="15"/>
      <c r="V26" s="15"/>
    </row>
    <row r="27" spans="2:22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_xlfn.RANK.EQ(M27,M$4:M$47)</f>
        <v>24</v>
      </c>
      <c r="O27" s="13">
        <v>375</v>
      </c>
      <c r="P27" s="15"/>
      <c r="Q27" s="15"/>
      <c r="R27" s="15"/>
      <c r="S27" s="15"/>
      <c r="T27" s="15"/>
      <c r="U27" s="15"/>
      <c r="V27" s="15"/>
    </row>
    <row r="28" spans="2:22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</row>
    <row r="29" spans="2:22" ht="13.5">
      <c r="B29" s="12" t="s">
        <v>49</v>
      </c>
      <c r="C29" s="13">
        <v>273</v>
      </c>
      <c r="D29" s="13">
        <v>100</v>
      </c>
      <c r="E29" s="13">
        <v>13</v>
      </c>
      <c r="F29" s="14">
        <f>E29/D29</f>
        <v>0.13</v>
      </c>
      <c r="G29" s="13">
        <v>87</v>
      </c>
      <c r="H29" s="13">
        <f>C29/E29</f>
        <v>21</v>
      </c>
      <c r="I29" s="13">
        <f>C29/D29</f>
        <v>2.73</v>
      </c>
      <c r="J29" s="13">
        <v>180</v>
      </c>
      <c r="K29" s="13">
        <v>1</v>
      </c>
      <c r="L29" s="13">
        <v>866593</v>
      </c>
      <c r="M29" s="18">
        <f>C29/L29</f>
        <v>0.0003150267772760685</v>
      </c>
      <c r="N29" s="13">
        <f>_xlfn.RANK.EQ(M29,M$4:M$47)</f>
        <v>26</v>
      </c>
      <c r="O29" s="13">
        <v>172</v>
      </c>
      <c r="P29" s="15"/>
      <c r="Q29" s="15"/>
      <c r="R29" s="15"/>
      <c r="S29" s="15"/>
      <c r="T29" s="15"/>
      <c r="U29" s="15"/>
      <c r="V29" s="15"/>
    </row>
    <row r="30" spans="2:22" ht="13.5">
      <c r="B30" s="12" t="s">
        <v>50</v>
      </c>
      <c r="C30" s="13">
        <v>204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12.75</v>
      </c>
      <c r="I30" s="13">
        <f>C30/D30</f>
        <v>4.744186046511628</v>
      </c>
      <c r="J30" s="13">
        <v>51</v>
      </c>
      <c r="K30" s="13">
        <v>1</v>
      </c>
      <c r="L30" s="13">
        <v>866593</v>
      </c>
      <c r="M30" s="18">
        <f>C30/L30</f>
        <v>0.00023540462477772149</v>
      </c>
      <c r="N30" s="13">
        <f>_xlfn.RANK.EQ(M30,M$4:M$47)</f>
        <v>27</v>
      </c>
      <c r="O30" s="13">
        <v>190</v>
      </c>
      <c r="P30" s="15"/>
      <c r="Q30" s="15"/>
      <c r="R30" s="15"/>
      <c r="S30" s="15"/>
      <c r="T30" s="15"/>
      <c r="U30" s="15"/>
      <c r="V30" s="15"/>
    </row>
    <row r="31" spans="2:22" ht="13.5">
      <c r="B31" s="12" t="s">
        <v>51</v>
      </c>
      <c r="C31" s="13">
        <v>194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</v>
      </c>
      <c r="I31" s="13">
        <f>C31/D31</f>
        <v>1.6724137931034482</v>
      </c>
      <c r="J31" s="13">
        <v>73</v>
      </c>
      <c r="K31" s="13">
        <v>1</v>
      </c>
      <c r="L31" s="13">
        <v>866593</v>
      </c>
      <c r="M31" s="18">
        <f>C31/L31</f>
        <v>0.0002238651823866567</v>
      </c>
      <c r="N31" s="13">
        <f>_xlfn.RANK.EQ(M31,M$4:M$47)</f>
        <v>28</v>
      </c>
      <c r="O31" s="13">
        <v>185</v>
      </c>
      <c r="P31" s="15"/>
      <c r="Q31" s="15"/>
      <c r="R31" s="15"/>
      <c r="S31" s="15"/>
      <c r="T31" s="15"/>
      <c r="U31" s="15"/>
      <c r="V31" s="15"/>
    </row>
    <row r="32" spans="2:22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</row>
    <row r="33" spans="2:22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</row>
    <row r="34" spans="2:22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94</v>
      </c>
      <c r="P34" s="15"/>
      <c r="Q34" s="15"/>
      <c r="R34" s="15"/>
      <c r="S34" s="15"/>
      <c r="T34" s="15"/>
      <c r="U34" s="15"/>
      <c r="V34" s="15"/>
    </row>
    <row r="35" spans="2:22" ht="13.5">
      <c r="B35" s="12" t="s">
        <v>61</v>
      </c>
      <c r="C35" s="13">
        <v>94</v>
      </c>
      <c r="D35" s="13">
        <v>22</v>
      </c>
      <c r="E35" s="13">
        <v>6</v>
      </c>
      <c r="F35" s="14">
        <f>E35/D35</f>
        <v>0.2727272727272727</v>
      </c>
      <c r="G35" s="13">
        <v>16</v>
      </c>
      <c r="H35" s="13">
        <f>C35/E35</f>
        <v>15.666666666666666</v>
      </c>
      <c r="I35" s="13">
        <f>C35/D35</f>
        <v>4.2727272727272725</v>
      </c>
      <c r="J35" s="13">
        <v>71</v>
      </c>
      <c r="K35" s="13">
        <v>1</v>
      </c>
      <c r="L35" s="13">
        <v>866593</v>
      </c>
      <c r="M35" s="18">
        <f>C35/L35</f>
        <v>0.00010847075847600892</v>
      </c>
      <c r="N35" s="13">
        <f>_xlfn.RANK.EQ(M35,M$4:M$47)</f>
        <v>32</v>
      </c>
      <c r="O35" s="13">
        <v>85</v>
      </c>
      <c r="P35" s="15"/>
      <c r="Q35" s="15"/>
      <c r="R35" s="15"/>
      <c r="S35" s="15"/>
      <c r="T35" s="15"/>
      <c r="U35" s="15"/>
      <c r="V35" s="15"/>
    </row>
    <row r="36" spans="2:22" ht="13.5">
      <c r="B36" s="12" t="s">
        <v>55</v>
      </c>
      <c r="C36" s="13">
        <v>84</v>
      </c>
      <c r="D36" s="13">
        <v>132</v>
      </c>
      <c r="E36" s="13">
        <v>16</v>
      </c>
      <c r="F36" s="14">
        <f>E36/D36</f>
        <v>0.12121212121212122</v>
      </c>
      <c r="G36" s="13">
        <v>116</v>
      </c>
      <c r="H36" s="13">
        <f>C36/E36</f>
        <v>5.25</v>
      </c>
      <c r="I36" s="13">
        <f>C36/D36</f>
        <v>0.6363636363636364</v>
      </c>
      <c r="J36" s="13">
        <v>28</v>
      </c>
      <c r="K36" s="13">
        <v>1</v>
      </c>
      <c r="L36" s="13">
        <v>866593</v>
      </c>
      <c r="M36" s="18">
        <f>C36/L36</f>
        <v>9.693131608494415E-05</v>
      </c>
      <c r="N36" s="13">
        <f>_xlfn.RANK.EQ(M36,M$4:M$47)</f>
        <v>33</v>
      </c>
      <c r="O36" s="13">
        <v>64</v>
      </c>
      <c r="P36" s="15"/>
      <c r="Q36" s="15"/>
      <c r="R36" s="15"/>
      <c r="S36" s="15"/>
      <c r="T36" s="15"/>
      <c r="U36" s="15"/>
      <c r="V36" s="15"/>
    </row>
    <row r="37" spans="2:22" ht="13.5">
      <c r="B37" s="12" t="s">
        <v>56</v>
      </c>
      <c r="C37" s="13">
        <v>75</v>
      </c>
      <c r="D37" s="13">
        <v>41</v>
      </c>
      <c r="E37" s="13">
        <v>7</v>
      </c>
      <c r="F37" s="14">
        <f>E37/D37</f>
        <v>0.17073170731707318</v>
      </c>
      <c r="G37" s="13">
        <v>34</v>
      </c>
      <c r="H37" s="13">
        <f>C37/E37</f>
        <v>10.714285714285714</v>
      </c>
      <c r="I37" s="13">
        <f>C37/D37</f>
        <v>1.829268292682927</v>
      </c>
      <c r="J37" s="13">
        <v>41</v>
      </c>
      <c r="K37" s="13">
        <v>4</v>
      </c>
      <c r="L37" s="13">
        <v>866593</v>
      </c>
      <c r="M37" s="18">
        <f>C37/L37</f>
        <v>8.654581793298585E-05</v>
      </c>
      <c r="N37" s="13">
        <f>_xlfn.RANK.EQ(M37,M$4:M$47)</f>
        <v>34</v>
      </c>
      <c r="O37" s="13">
        <v>70</v>
      </c>
      <c r="P37" s="15"/>
      <c r="Q37" s="15"/>
      <c r="R37" s="15"/>
      <c r="S37" s="15"/>
      <c r="T37" s="15"/>
      <c r="U37" s="15"/>
      <c r="V37" s="15"/>
    </row>
    <row r="38" spans="2:22" ht="13.5">
      <c r="B38" s="12" t="s">
        <v>57</v>
      </c>
      <c r="C38" s="13">
        <v>74</v>
      </c>
      <c r="D38" s="13">
        <v>41</v>
      </c>
      <c r="E38" s="13">
        <v>6</v>
      </c>
      <c r="F38" s="14">
        <f>E38/D38</f>
        <v>0.14634146341463414</v>
      </c>
      <c r="G38" s="13">
        <v>35</v>
      </c>
      <c r="H38" s="13">
        <f>C38/E38</f>
        <v>12.333333333333334</v>
      </c>
      <c r="I38" s="13">
        <f>C38/D38</f>
        <v>1.8048780487804879</v>
      </c>
      <c r="J38" s="13">
        <v>49</v>
      </c>
      <c r="K38" s="13">
        <v>1</v>
      </c>
      <c r="L38" s="13">
        <v>866593</v>
      </c>
      <c r="M38" s="18">
        <f>C38/L38</f>
        <v>8.539187369387937E-05</v>
      </c>
      <c r="N38" s="13">
        <f>_xlfn.RANK.EQ(M38,M$4:M$47)</f>
        <v>35</v>
      </c>
      <c r="O38" s="13">
        <v>63</v>
      </c>
      <c r="P38" s="15"/>
      <c r="Q38" s="15"/>
      <c r="R38" s="15"/>
      <c r="S38" s="15"/>
      <c r="T38" s="15"/>
      <c r="U38" s="15"/>
      <c r="V38" s="15"/>
    </row>
    <row r="39" spans="2:22" ht="13.5">
      <c r="B39" s="12" t="s">
        <v>58</v>
      </c>
      <c r="C39" s="13">
        <v>70</v>
      </c>
      <c r="D39" s="13">
        <v>80</v>
      </c>
      <c r="E39" s="13">
        <v>14</v>
      </c>
      <c r="F39" s="14">
        <f>E39/D39</f>
        <v>0.175</v>
      </c>
      <c r="G39" s="13">
        <v>66</v>
      </c>
      <c r="H39" s="13">
        <f>C39/E39</f>
        <v>5</v>
      </c>
      <c r="I39" s="13">
        <f>C39/D39</f>
        <v>0.875</v>
      </c>
      <c r="J39" s="13">
        <v>20</v>
      </c>
      <c r="K39" s="13">
        <v>1</v>
      </c>
      <c r="L39" s="13">
        <v>866593</v>
      </c>
      <c r="M39" s="18">
        <f>C39/L39</f>
        <v>8.077609673745346E-05</v>
      </c>
      <c r="N39" s="13">
        <f>_xlfn.RANK.EQ(M39,M$4:M$47)</f>
        <v>36</v>
      </c>
      <c r="O39" s="13">
        <v>54</v>
      </c>
      <c r="P39" s="15"/>
      <c r="Q39" s="15"/>
      <c r="R39" s="15"/>
      <c r="S39" s="15"/>
      <c r="T39" s="15"/>
      <c r="U39" s="15"/>
      <c r="V39" s="15"/>
    </row>
    <row r="40" spans="2:22" ht="13.5">
      <c r="B40" s="12" t="s">
        <v>59</v>
      </c>
      <c r="C40" s="13">
        <v>61</v>
      </c>
      <c r="D40" s="13">
        <v>15</v>
      </c>
      <c r="E40" s="13">
        <v>6</v>
      </c>
      <c r="F40" s="14">
        <f>E40/D40</f>
        <v>0.4</v>
      </c>
      <c r="G40" s="13">
        <v>9</v>
      </c>
      <c r="H40" s="13">
        <f>C40/E40</f>
        <v>10.166666666666666</v>
      </c>
      <c r="I40" s="13">
        <f>C40/D40</f>
        <v>4.066666666666666</v>
      </c>
      <c r="J40" s="13">
        <v>32</v>
      </c>
      <c r="K40" s="13">
        <v>1</v>
      </c>
      <c r="L40" s="13">
        <v>866593</v>
      </c>
      <c r="M40" s="18">
        <f>C40/L40</f>
        <v>7.039059858549516E-05</v>
      </c>
      <c r="N40" s="13">
        <f>_xlfn.RANK.EQ(M40,M$4:M$47)</f>
        <v>37</v>
      </c>
      <c r="O40" s="13">
        <v>56</v>
      </c>
      <c r="P40" s="15"/>
      <c r="Q40" s="15"/>
      <c r="R40" s="15"/>
      <c r="S40" s="15"/>
      <c r="T40" s="15"/>
      <c r="U40" s="15"/>
      <c r="V40" s="15"/>
    </row>
    <row r="41" spans="2:22" ht="13.5">
      <c r="B41" s="12" t="s">
        <v>60</v>
      </c>
      <c r="C41" s="13">
        <v>58</v>
      </c>
      <c r="D41" s="13">
        <v>14</v>
      </c>
      <c r="E41" s="13">
        <v>3</v>
      </c>
      <c r="F41" s="14">
        <f>E41/D41</f>
        <v>0.21428571428571427</v>
      </c>
      <c r="G41" s="13">
        <v>11</v>
      </c>
      <c r="H41" s="13">
        <f>C41/E41</f>
        <v>19.333333333333332</v>
      </c>
      <c r="I41" s="13">
        <f>C41/D41</f>
        <v>4.142857142857143</v>
      </c>
      <c r="J41" s="13">
        <v>56</v>
      </c>
      <c r="K41" s="13">
        <v>1</v>
      </c>
      <c r="L41" s="13">
        <v>866593</v>
      </c>
      <c r="M41" s="18">
        <f>C41/L41</f>
        <v>6.692876586817572E-05</v>
      </c>
      <c r="N41" s="13">
        <f>_xlfn.RANK.EQ(M41,M$4:M$47)</f>
        <v>38</v>
      </c>
      <c r="O41" s="13">
        <v>47</v>
      </c>
      <c r="P41" s="15"/>
      <c r="Q41" s="15"/>
      <c r="R41" s="15"/>
      <c r="S41" s="15"/>
      <c r="T41" s="15"/>
      <c r="U41" s="15"/>
      <c r="V41" s="15"/>
    </row>
    <row r="42" spans="2:22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</row>
    <row r="43" spans="2:22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</row>
    <row r="44" spans="2:22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</row>
    <row r="45" spans="2:22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</row>
    <row r="46" spans="2:22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</row>
    <row r="47" spans="2:22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</row>
    <row r="48" spans="2:22" ht="13.5">
      <c r="B48" s="12" t="s">
        <v>70</v>
      </c>
      <c r="C48" s="30">
        <v>4</v>
      </c>
      <c r="D48" s="30">
        <v>8</v>
      </c>
      <c r="E48" s="30">
        <v>3</v>
      </c>
      <c r="F48" s="31">
        <v>0.5</v>
      </c>
      <c r="G48" s="30">
        <v>5</v>
      </c>
      <c r="H48" s="30">
        <v>1</v>
      </c>
      <c r="I48" s="30">
        <v>1</v>
      </c>
      <c r="J48" s="30">
        <v>2</v>
      </c>
      <c r="K48" s="30">
        <v>1</v>
      </c>
      <c r="L48" s="32">
        <v>866593</v>
      </c>
      <c r="M48" s="31">
        <v>1E-07</v>
      </c>
      <c r="N48" s="32">
        <v>44</v>
      </c>
      <c r="O48" s="30">
        <v>3</v>
      </c>
      <c r="P48" s="15"/>
      <c r="Q48" s="15"/>
      <c r="R48" s="15"/>
      <c r="S48" s="15"/>
      <c r="T48" s="15"/>
      <c r="U48" s="15"/>
      <c r="V48" s="15"/>
    </row>
    <row r="49" spans="2:22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83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</row>
    <row r="50" spans="2:22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83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</row>
    <row r="51" spans="2:22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83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</row>
    <row r="52" spans="2:22" ht="13.5">
      <c r="B52" s="23"/>
      <c r="C52" s="24">
        <f>SUM(C4:C51)</f>
        <v>5221640</v>
      </c>
      <c r="D52" s="24">
        <f>SUM(D4:D51)</f>
        <v>125872</v>
      </c>
      <c r="E52" s="24">
        <f>SUM(E4:E51)</f>
        <v>37428</v>
      </c>
      <c r="F52" s="25">
        <f>E52/D52</f>
        <v>0.2973496885725181</v>
      </c>
      <c r="G52" s="24">
        <f>SUM(G4:G51)</f>
        <v>88444</v>
      </c>
      <c r="H52" s="24">
        <f>C52/E52</f>
        <v>139.51159559687935</v>
      </c>
      <c r="I52" s="24">
        <f>C52/D52</f>
        <v>41.48372950298716</v>
      </c>
      <c r="J52" s="24"/>
      <c r="K52" s="24"/>
      <c r="L52" s="24"/>
      <c r="M52" s="24"/>
      <c r="N52" s="24"/>
      <c r="O52" s="24">
        <f>SUM(O4:O51)</f>
        <v>2822657</v>
      </c>
      <c r="P52" s="15"/>
      <c r="Q52" s="15"/>
      <c r="R52" s="15"/>
      <c r="S52" s="15"/>
      <c r="T52" s="15"/>
      <c r="U52" s="15"/>
      <c r="V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6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O3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9" ht="72.75" customHeight="1">
      <c r="B1" s="88" t="s">
        <v>147</v>
      </c>
      <c r="C1" s="88"/>
      <c r="D1" s="87" t="s">
        <v>123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5"/>
      <c r="Q1" s="15"/>
      <c r="R1" s="15"/>
      <c r="S1" s="15"/>
    </row>
    <row r="2" spans="2:19" ht="75.75" customHeight="1">
      <c r="B2" s="89" t="s">
        <v>170</v>
      </c>
      <c r="C2" s="89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</row>
    <row r="3" spans="2:19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</row>
    <row r="4" spans="2:19" ht="13.5">
      <c r="B4" s="12" t="s">
        <v>18</v>
      </c>
      <c r="C4" s="12" t="s">
        <v>19</v>
      </c>
      <c r="D4" s="13">
        <v>39275</v>
      </c>
      <c r="E4" s="13">
        <v>292</v>
      </c>
      <c r="F4" s="13">
        <v>65</v>
      </c>
      <c r="G4" s="14">
        <f>F4/E4</f>
        <v>0.2226027397260274</v>
      </c>
      <c r="H4" s="13">
        <v>227</v>
      </c>
      <c r="I4" s="13">
        <f>D4/F4</f>
        <v>604.2307692307693</v>
      </c>
      <c r="J4" s="13">
        <f>D4/E4</f>
        <v>134.50342465753425</v>
      </c>
      <c r="K4" s="13">
        <v>4972</v>
      </c>
      <c r="L4" s="13">
        <v>1</v>
      </c>
      <c r="M4" s="13">
        <v>18194</v>
      </c>
      <c r="N4" s="17">
        <f>D4/M4</f>
        <v>2.158678685280862</v>
      </c>
      <c r="O4" s="13">
        <v>18511</v>
      </c>
      <c r="P4" s="15"/>
      <c r="Q4" s="15"/>
      <c r="R4" s="15"/>
      <c r="S4" s="15"/>
    </row>
    <row r="5" spans="2:19" ht="13.5">
      <c r="B5" s="12" t="s">
        <v>21</v>
      </c>
      <c r="C5" s="12" t="s">
        <v>77</v>
      </c>
      <c r="D5" s="13">
        <v>19866</v>
      </c>
      <c r="E5" s="13">
        <v>246</v>
      </c>
      <c r="F5" s="13">
        <v>81</v>
      </c>
      <c r="G5" s="14">
        <f>F5/E5</f>
        <v>0.32926829268292684</v>
      </c>
      <c r="H5" s="13">
        <v>165</v>
      </c>
      <c r="I5" s="13">
        <f>D5/F5</f>
        <v>245.25925925925927</v>
      </c>
      <c r="J5" s="13">
        <f>D5/E5</f>
        <v>80.7560975609756</v>
      </c>
      <c r="K5" s="13">
        <v>3015</v>
      </c>
      <c r="L5" s="13">
        <v>1</v>
      </c>
      <c r="M5" s="13">
        <v>10013</v>
      </c>
      <c r="N5" s="17">
        <f>D5/M5</f>
        <v>1.9840207729951063</v>
      </c>
      <c r="O5" s="13">
        <v>8478</v>
      </c>
      <c r="P5" s="15"/>
      <c r="Q5" s="15"/>
      <c r="R5" s="15"/>
      <c r="S5" s="15"/>
    </row>
    <row r="6" spans="2:19" ht="13.5">
      <c r="B6" s="12" t="s">
        <v>138</v>
      </c>
      <c r="C6" s="12" t="s">
        <v>20</v>
      </c>
      <c r="D6" s="13">
        <v>142842</v>
      </c>
      <c r="E6" s="13">
        <v>5671</v>
      </c>
      <c r="F6" s="13">
        <v>2222</v>
      </c>
      <c r="G6" s="14">
        <f>F6/E6</f>
        <v>0.3918180215129607</v>
      </c>
      <c r="H6" s="13">
        <v>3449</v>
      </c>
      <c r="I6" s="13">
        <f>D6/F6</f>
        <v>64.28532853285328</v>
      </c>
      <c r="J6" s="13">
        <f>D6/E6</f>
        <v>25.188150238053254</v>
      </c>
      <c r="K6" s="13">
        <v>1251</v>
      </c>
      <c r="L6" s="13">
        <v>1</v>
      </c>
      <c r="M6" s="13">
        <v>75607</v>
      </c>
      <c r="N6" s="17">
        <f>D6/M6</f>
        <v>1.8892695120822147</v>
      </c>
      <c r="O6" s="13">
        <v>97861</v>
      </c>
      <c r="P6" s="15"/>
      <c r="Q6" s="15"/>
      <c r="R6" s="15"/>
      <c r="S6" s="15"/>
    </row>
    <row r="7" spans="2:19" ht="13.5">
      <c r="B7" s="12" t="s">
        <v>23</v>
      </c>
      <c r="C7" s="12" t="s">
        <v>78</v>
      </c>
      <c r="D7" s="13">
        <v>32160</v>
      </c>
      <c r="E7" s="13">
        <v>325</v>
      </c>
      <c r="F7" s="13">
        <v>133</v>
      </c>
      <c r="G7" s="14">
        <f>F7/E7</f>
        <v>0.40923076923076923</v>
      </c>
      <c r="H7" s="13">
        <v>192</v>
      </c>
      <c r="I7" s="13">
        <f>D7/F7</f>
        <v>241.8045112781955</v>
      </c>
      <c r="J7" s="13">
        <f>D7/E7</f>
        <v>98.95384615384616</v>
      </c>
      <c r="K7" s="13">
        <v>2544</v>
      </c>
      <c r="L7" s="13">
        <v>1</v>
      </c>
      <c r="M7" s="13">
        <v>17877</v>
      </c>
      <c r="N7" s="17">
        <f>D7/M7</f>
        <v>1.7989595569726464</v>
      </c>
      <c r="O7" s="13">
        <v>17609</v>
      </c>
      <c r="P7" s="15"/>
      <c r="Q7" s="15"/>
      <c r="R7" s="15"/>
      <c r="S7" s="15"/>
    </row>
    <row r="8" spans="2:19" ht="13.5">
      <c r="B8" s="12" t="s">
        <v>21</v>
      </c>
      <c r="C8" s="12" t="s">
        <v>22</v>
      </c>
      <c r="D8" s="13">
        <v>13564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127.9622641509434</v>
      </c>
      <c r="J8" s="13">
        <f>D8/E8</f>
        <v>57.47457627118644</v>
      </c>
      <c r="K8" s="13">
        <v>3305</v>
      </c>
      <c r="L8" s="13">
        <v>1</v>
      </c>
      <c r="M8" s="13">
        <v>10013</v>
      </c>
      <c r="N8" s="17">
        <f>D8/M8</f>
        <v>1.3546389693398582</v>
      </c>
      <c r="O8" s="13">
        <v>10569</v>
      </c>
      <c r="P8" s="15"/>
      <c r="Q8" s="15"/>
      <c r="R8" s="15"/>
      <c r="S8" s="15"/>
    </row>
    <row r="9" spans="2:19" ht="13.5">
      <c r="B9" s="12" t="s">
        <v>27</v>
      </c>
      <c r="C9" s="12" t="s">
        <v>74</v>
      </c>
      <c r="D9" s="13">
        <v>90475</v>
      </c>
      <c r="E9" s="13">
        <v>1282</v>
      </c>
      <c r="F9" s="13">
        <v>687</v>
      </c>
      <c r="G9" s="14">
        <f>F9/E9</f>
        <v>0.5358814352574103</v>
      </c>
      <c r="H9" s="13">
        <v>595</v>
      </c>
      <c r="I9" s="13">
        <f>D9/F9</f>
        <v>131.6957787481805</v>
      </c>
      <c r="J9" s="13">
        <f>D9/E9</f>
        <v>70.57332293291732</v>
      </c>
      <c r="K9" s="13">
        <v>3963</v>
      </c>
      <c r="L9" s="13">
        <v>1</v>
      </c>
      <c r="M9" s="13">
        <v>68336</v>
      </c>
      <c r="N9" s="17">
        <f>D9/M9</f>
        <v>1.3239727230156872</v>
      </c>
      <c r="O9" s="13">
        <v>81665</v>
      </c>
      <c r="P9" s="15"/>
      <c r="Q9" s="15"/>
      <c r="R9" s="15"/>
      <c r="S9" s="15"/>
    </row>
    <row r="10" spans="2:19" ht="13.5">
      <c r="B10" s="12" t="s">
        <v>23</v>
      </c>
      <c r="C10" s="12" t="s">
        <v>24</v>
      </c>
      <c r="D10" s="13">
        <v>22100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1841.6666666666667</v>
      </c>
      <c r="J10" s="13">
        <f>D10/E10</f>
        <v>1473.3333333333333</v>
      </c>
      <c r="K10" s="13">
        <v>14924</v>
      </c>
      <c r="L10" s="13">
        <v>5</v>
      </c>
      <c r="M10" s="13">
        <v>17877</v>
      </c>
      <c r="N10" s="17">
        <f>D10/M10</f>
        <v>1.236225317446999</v>
      </c>
      <c r="O10" s="13">
        <v>18746</v>
      </c>
      <c r="P10" s="15"/>
      <c r="Q10" s="15"/>
      <c r="R10" s="15"/>
      <c r="S10" s="15"/>
    </row>
    <row r="11" spans="2:19" ht="13.5">
      <c r="B11" s="12" t="s">
        <v>72</v>
      </c>
      <c r="C11" s="12" t="s">
        <v>73</v>
      </c>
      <c r="D11" s="13">
        <v>51169</v>
      </c>
      <c r="E11" s="13">
        <v>1051</v>
      </c>
      <c r="F11" s="13">
        <v>460</v>
      </c>
      <c r="G11" s="14">
        <f>F11/E11</f>
        <v>0.43767840152235965</v>
      </c>
      <c r="H11" s="13">
        <v>591</v>
      </c>
      <c r="I11" s="13">
        <f>D11/F11</f>
        <v>111.23695652173913</v>
      </c>
      <c r="J11" s="13">
        <f>D11/E11</f>
        <v>48.686013320647</v>
      </c>
      <c r="K11" s="13">
        <v>2088</v>
      </c>
      <c r="L11" s="13">
        <v>1</v>
      </c>
      <c r="M11" s="13">
        <v>41610</v>
      </c>
      <c r="N11" s="17">
        <f>D11/M11</f>
        <v>1.2297284306657053</v>
      </c>
      <c r="O11" s="13">
        <v>47224</v>
      </c>
      <c r="P11" s="15"/>
      <c r="Q11" s="15"/>
      <c r="R11" s="15"/>
      <c r="S11" s="15"/>
    </row>
    <row r="12" spans="2:19" ht="13.5">
      <c r="B12" s="12" t="s">
        <v>75</v>
      </c>
      <c r="C12" s="12" t="s">
        <v>76</v>
      </c>
      <c r="D12" s="13">
        <v>137139</v>
      </c>
      <c r="E12" s="13">
        <v>6390</v>
      </c>
      <c r="F12" s="13">
        <v>2458</v>
      </c>
      <c r="G12" s="14">
        <f>F12/E12</f>
        <v>0.38466353677621284</v>
      </c>
      <c r="H12" s="13">
        <v>3932</v>
      </c>
      <c r="I12" s="13">
        <f>D12/F12</f>
        <v>55.79292107404394</v>
      </c>
      <c r="J12" s="13">
        <f>D12/E12</f>
        <v>21.46150234741784</v>
      </c>
      <c r="K12" s="13">
        <v>5830</v>
      </c>
      <c r="L12" s="13">
        <v>1</v>
      </c>
      <c r="M12" s="13">
        <v>115443</v>
      </c>
      <c r="N12" s="17">
        <f>D12/M12</f>
        <v>1.1879369039266132</v>
      </c>
      <c r="O12" s="13">
        <v>129783</v>
      </c>
      <c r="P12" s="15"/>
      <c r="Q12" s="15"/>
      <c r="R12" s="15"/>
      <c r="S12" s="15"/>
    </row>
    <row r="13" spans="2:19" ht="13.5">
      <c r="B13" s="12" t="s">
        <v>79</v>
      </c>
      <c r="C13" s="12" t="s">
        <v>80</v>
      </c>
      <c r="D13" s="13">
        <v>55973</v>
      </c>
      <c r="E13" s="13">
        <v>1229</v>
      </c>
      <c r="F13" s="13">
        <v>308</v>
      </c>
      <c r="G13" s="14">
        <f>F13/E13</f>
        <v>0.25061025223759154</v>
      </c>
      <c r="H13" s="13">
        <v>921</v>
      </c>
      <c r="I13" s="13">
        <f>D13/F13</f>
        <v>181.7305194805195</v>
      </c>
      <c r="J13" s="13">
        <f>D13/E13</f>
        <v>45.54353132628153</v>
      </c>
      <c r="K13" s="13">
        <v>25343</v>
      </c>
      <c r="L13" s="13">
        <v>1</v>
      </c>
      <c r="M13" s="13">
        <v>49088</v>
      </c>
      <c r="N13" s="17">
        <f>D13/M13</f>
        <v>1.1402583116036507</v>
      </c>
      <c r="O13" s="13">
        <v>45574</v>
      </c>
      <c r="P13" s="15"/>
      <c r="Q13" s="15"/>
      <c r="R13" s="15"/>
      <c r="S13" s="15"/>
    </row>
    <row r="14" spans="2:19" ht="13.5">
      <c r="B14" s="12" t="s">
        <v>81</v>
      </c>
      <c r="C14" s="12" t="s">
        <v>82</v>
      </c>
      <c r="D14" s="13">
        <v>39773</v>
      </c>
      <c r="E14" s="13">
        <v>479</v>
      </c>
      <c r="F14" s="13">
        <v>181</v>
      </c>
      <c r="G14" s="14">
        <f>F14/E14</f>
        <v>0.3778705636743215</v>
      </c>
      <c r="H14" s="13">
        <v>298</v>
      </c>
      <c r="I14" s="13">
        <f>D14/F14</f>
        <v>219.7403314917127</v>
      </c>
      <c r="J14" s="13">
        <f>D14/E14</f>
        <v>83.03340292275574</v>
      </c>
      <c r="K14" s="13">
        <v>4633</v>
      </c>
      <c r="L14" s="13">
        <v>1</v>
      </c>
      <c r="M14" s="13">
        <v>40830</v>
      </c>
      <c r="N14" s="17">
        <f>D14/M14</f>
        <v>0.9741121724222386</v>
      </c>
      <c r="O14" s="13">
        <v>34527</v>
      </c>
      <c r="P14" s="15"/>
      <c r="Q14" s="15"/>
      <c r="R14" s="15"/>
      <c r="S14" s="15"/>
    </row>
    <row r="15" spans="2:19" ht="13.5">
      <c r="B15" s="12" t="s">
        <v>141</v>
      </c>
      <c r="C15" s="12" t="s">
        <v>83</v>
      </c>
      <c r="D15" s="13">
        <v>54233</v>
      </c>
      <c r="E15" s="13">
        <v>985</v>
      </c>
      <c r="F15" s="13">
        <v>441</v>
      </c>
      <c r="G15" s="14">
        <f>F15/E15</f>
        <v>0.44771573604060916</v>
      </c>
      <c r="H15" s="13">
        <v>544</v>
      </c>
      <c r="I15" s="13">
        <f>D15/F15</f>
        <v>122.97732426303855</v>
      </c>
      <c r="J15" s="13">
        <f>D15/E15</f>
        <v>55.058883248730965</v>
      </c>
      <c r="K15" s="13">
        <v>875</v>
      </c>
      <c r="L15" s="13">
        <v>1</v>
      </c>
      <c r="M15" s="13">
        <v>66720</v>
      </c>
      <c r="N15" s="17">
        <f>D15/M15</f>
        <v>0.8128447242206235</v>
      </c>
      <c r="O15" s="13">
        <v>36149</v>
      </c>
      <c r="P15" s="15"/>
      <c r="Q15" s="15"/>
      <c r="R15" s="15"/>
      <c r="S15" s="15"/>
    </row>
    <row r="16" spans="2:19" ht="13.5">
      <c r="B16" s="12" t="s">
        <v>143</v>
      </c>
      <c r="C16" s="12" t="s">
        <v>84</v>
      </c>
      <c r="D16" s="13">
        <v>15471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168.16304347826087</v>
      </c>
      <c r="J16" s="13">
        <f>D16/E16</f>
        <v>69.6891891891892</v>
      </c>
      <c r="K16" s="13">
        <v>2064</v>
      </c>
      <c r="L16" s="13">
        <v>1</v>
      </c>
      <c r="M16" s="13">
        <v>30494</v>
      </c>
      <c r="N16" s="17">
        <f>D16/M16</f>
        <v>0.507345707352266</v>
      </c>
      <c r="O16" s="13">
        <v>7772</v>
      </c>
      <c r="P16" s="15"/>
      <c r="Q16" s="15"/>
      <c r="R16" s="15"/>
      <c r="S16" s="15"/>
    </row>
    <row r="17" spans="2:19" ht="13.5">
      <c r="B17" s="12" t="s">
        <v>85</v>
      </c>
      <c r="C17" s="12" t="s">
        <v>86</v>
      </c>
      <c r="D17" s="13">
        <v>2204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78.71428571428571</v>
      </c>
      <c r="J17" s="13">
        <f>D17/E17</f>
        <v>34.4375</v>
      </c>
      <c r="K17" s="13">
        <v>523</v>
      </c>
      <c r="L17" s="13">
        <v>1</v>
      </c>
      <c r="M17" s="13">
        <v>10351</v>
      </c>
      <c r="N17" s="17">
        <f>D17/M17</f>
        <v>0.21292628731523525</v>
      </c>
      <c r="O17" s="13">
        <v>1966</v>
      </c>
      <c r="P17" s="15"/>
      <c r="Q17" s="15"/>
      <c r="R17" s="15"/>
      <c r="S17" s="15"/>
    </row>
    <row r="18" spans="2:19" ht="13.5">
      <c r="B18" s="12" t="s">
        <v>23</v>
      </c>
      <c r="C18" s="12" t="s">
        <v>87</v>
      </c>
      <c r="D18" s="13">
        <v>3149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67</v>
      </c>
      <c r="J18" s="13">
        <f>D18/E18</f>
        <v>35.78409090909091</v>
      </c>
      <c r="K18" s="13">
        <v>527</v>
      </c>
      <c r="L18" s="13">
        <v>1</v>
      </c>
      <c r="M18" s="13">
        <v>17877</v>
      </c>
      <c r="N18" s="17">
        <f>D18/M18</f>
        <v>0.17614812328690496</v>
      </c>
      <c r="O18" s="13">
        <v>1871</v>
      </c>
      <c r="P18" s="15"/>
      <c r="Q18" s="15"/>
      <c r="R18" s="15"/>
      <c r="S18" s="15"/>
    </row>
    <row r="19" spans="2:19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8099</v>
      </c>
      <c r="P19" s="15"/>
      <c r="Q19" s="15"/>
      <c r="R19" s="15"/>
      <c r="S19" s="15"/>
    </row>
    <row r="20" spans="2:19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</row>
    <row r="21" spans="2:19" ht="13.5">
      <c r="B21" s="12" t="s">
        <v>138</v>
      </c>
      <c r="C21" s="12" t="s">
        <v>91</v>
      </c>
      <c r="D21" s="13">
        <v>6899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109.5079365079365</v>
      </c>
      <c r="J21" s="13">
        <f>D21/E21</f>
        <v>37.29189189189189</v>
      </c>
      <c r="K21" s="13">
        <v>898</v>
      </c>
      <c r="L21" s="13">
        <v>1</v>
      </c>
      <c r="M21" s="13">
        <v>75607</v>
      </c>
      <c r="N21" s="17">
        <f>D21/M21</f>
        <v>0.09124816485246075</v>
      </c>
      <c r="O21" s="13">
        <v>3131</v>
      </c>
      <c r="P21" s="15"/>
      <c r="Q21" s="15"/>
      <c r="R21" s="15"/>
      <c r="S21" s="15"/>
    </row>
    <row r="22" spans="2:19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4924</v>
      </c>
      <c r="P22" s="15"/>
      <c r="Q22" s="15"/>
      <c r="R22" s="15"/>
      <c r="S22" s="15"/>
    </row>
    <row r="23" spans="2:19" ht="13.5">
      <c r="B23" s="12" t="s">
        <v>92</v>
      </c>
      <c r="C23" s="12" t="s">
        <v>93</v>
      </c>
      <c r="D23" s="13">
        <v>2682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48.763636363636365</v>
      </c>
      <c r="J23" s="13">
        <f>D23/E23</f>
        <v>16.156626506024097</v>
      </c>
      <c r="K23" s="13">
        <v>482</v>
      </c>
      <c r="L23" s="13">
        <v>1</v>
      </c>
      <c r="M23" s="13">
        <v>33159</v>
      </c>
      <c r="N23" s="17">
        <f>D23/M23</f>
        <v>0.08088301818510811</v>
      </c>
      <c r="O23" s="13">
        <v>2024</v>
      </c>
      <c r="P23" s="15"/>
      <c r="Q23" s="15"/>
      <c r="R23" s="15"/>
      <c r="S23" s="15"/>
    </row>
    <row r="24" spans="2:19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860</v>
      </c>
      <c r="P24" s="15"/>
      <c r="Q24" s="15"/>
      <c r="R24" s="15"/>
      <c r="S24" s="15"/>
    </row>
    <row r="25" spans="2:19" ht="13.5">
      <c r="B25" s="12" t="s">
        <v>18</v>
      </c>
      <c r="C25" s="12" t="s">
        <v>95</v>
      </c>
      <c r="D25" s="13">
        <v>940</v>
      </c>
      <c r="E25" s="13">
        <v>12</v>
      </c>
      <c r="F25" s="13">
        <v>2</v>
      </c>
      <c r="G25" s="14">
        <f>F25/E25</f>
        <v>0.16666666666666666</v>
      </c>
      <c r="H25" s="13">
        <v>10</v>
      </c>
      <c r="I25" s="13">
        <f>D25/F25</f>
        <v>470</v>
      </c>
      <c r="J25" s="13">
        <f>D25/E25</f>
        <v>78.33333333333333</v>
      </c>
      <c r="K25" s="13">
        <v>640</v>
      </c>
      <c r="L25" s="13">
        <v>300</v>
      </c>
      <c r="M25" s="13">
        <v>18194</v>
      </c>
      <c r="N25" s="17">
        <f>D25/M25</f>
        <v>0.051665384192590966</v>
      </c>
      <c r="O25" s="13">
        <v>330</v>
      </c>
      <c r="P25" s="15"/>
      <c r="Q25" s="15"/>
      <c r="R25" s="15"/>
      <c r="S25" s="15"/>
    </row>
    <row r="26" spans="2:19" ht="13.5">
      <c r="B26" s="12" t="s">
        <v>92</v>
      </c>
      <c r="C26" s="12" t="s">
        <v>96</v>
      </c>
      <c r="D26" s="13">
        <v>1702</v>
      </c>
      <c r="E26" s="13">
        <v>274</v>
      </c>
      <c r="F26" s="13">
        <v>114</v>
      </c>
      <c r="G26" s="14">
        <f>F26/E26</f>
        <v>0.41605839416058393</v>
      </c>
      <c r="H26" s="13">
        <v>160</v>
      </c>
      <c r="I26" s="13">
        <f>D26/F26</f>
        <v>14.929824561403509</v>
      </c>
      <c r="J26" s="13">
        <f>D26/E26</f>
        <v>6.211678832116788</v>
      </c>
      <c r="K26" s="13">
        <v>186</v>
      </c>
      <c r="L26" s="13">
        <v>1</v>
      </c>
      <c r="M26" s="13">
        <v>33159</v>
      </c>
      <c r="N26" s="17">
        <f>D26/M26</f>
        <v>0.051328447781899336</v>
      </c>
      <c r="O26" s="13">
        <v>1227</v>
      </c>
      <c r="P26" s="15"/>
      <c r="Q26" s="15"/>
      <c r="R26" s="15"/>
      <c r="S26" s="15"/>
    </row>
    <row r="27" spans="2:19" ht="13.5">
      <c r="B27" s="12" t="s">
        <v>25</v>
      </c>
      <c r="C27" s="12" t="s">
        <v>98</v>
      </c>
      <c r="D27" s="13">
        <v>1390</v>
      </c>
      <c r="E27" s="13">
        <v>144</v>
      </c>
      <c r="F27" s="13">
        <v>46</v>
      </c>
      <c r="G27" s="14">
        <f>F27/E27</f>
        <v>0.3194444444444444</v>
      </c>
      <c r="H27" s="13">
        <v>98</v>
      </c>
      <c r="I27" s="13">
        <f>D27/F27</f>
        <v>30.217391304347824</v>
      </c>
      <c r="J27" s="13">
        <f>D27/E27</f>
        <v>9.652777777777779</v>
      </c>
      <c r="K27" s="13">
        <v>223</v>
      </c>
      <c r="L27" s="13">
        <v>1</v>
      </c>
      <c r="M27" s="13">
        <v>28172</v>
      </c>
      <c r="N27" s="17">
        <f>D27/M27</f>
        <v>0.04933976998438166</v>
      </c>
      <c r="O27" s="13">
        <v>930</v>
      </c>
      <c r="P27" s="15"/>
      <c r="Q27" s="15"/>
      <c r="R27" s="15"/>
      <c r="S27" s="15"/>
    </row>
    <row r="28" spans="2:19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</row>
    <row r="29" spans="2:19" ht="13.5">
      <c r="B29" s="12" t="s">
        <v>75</v>
      </c>
      <c r="C29" s="12" t="s">
        <v>105</v>
      </c>
      <c r="D29" s="13">
        <v>2838</v>
      </c>
      <c r="E29" s="13">
        <v>137</v>
      </c>
      <c r="F29" s="13">
        <v>41</v>
      </c>
      <c r="G29" s="14">
        <f>F29/E29</f>
        <v>0.29927007299270075</v>
      </c>
      <c r="H29" s="13">
        <v>96</v>
      </c>
      <c r="I29" s="13">
        <f>D29/F29</f>
        <v>69.21951219512195</v>
      </c>
      <c r="J29" s="13">
        <f>D29/E29</f>
        <v>20.715328467153284</v>
      </c>
      <c r="K29" s="13">
        <v>845</v>
      </c>
      <c r="L29" s="13">
        <v>1</v>
      </c>
      <c r="M29" s="13">
        <v>115443</v>
      </c>
      <c r="N29" s="17">
        <f>D29/M29</f>
        <v>0.024583560718276554</v>
      </c>
      <c r="O29" s="13">
        <v>1752</v>
      </c>
      <c r="P29" s="15"/>
      <c r="Q29" s="15"/>
      <c r="R29" s="15"/>
      <c r="S29" s="15"/>
    </row>
    <row r="30" spans="2:19" ht="13.5">
      <c r="B30" s="12" t="s">
        <v>99</v>
      </c>
      <c r="C30" s="12" t="s">
        <v>100</v>
      </c>
      <c r="D30" s="13">
        <v>1099</v>
      </c>
      <c r="E30" s="13">
        <v>291</v>
      </c>
      <c r="F30" s="13">
        <v>84</v>
      </c>
      <c r="G30" s="14">
        <f>F30/E30</f>
        <v>0.28865979381443296</v>
      </c>
      <c r="H30" s="13">
        <v>207</v>
      </c>
      <c r="I30" s="13">
        <f>D30/F30</f>
        <v>13.083333333333334</v>
      </c>
      <c r="J30" s="13">
        <f>D30/E30</f>
        <v>3.776632302405498</v>
      </c>
      <c r="K30" s="13">
        <v>195</v>
      </c>
      <c r="L30" s="13">
        <v>1</v>
      </c>
      <c r="M30" s="13">
        <v>52738</v>
      </c>
      <c r="N30" s="17">
        <f>D30/M30</f>
        <v>0.020838863817361296</v>
      </c>
      <c r="O30" s="13">
        <v>1003</v>
      </c>
      <c r="P30" s="15"/>
      <c r="Q30" s="15"/>
      <c r="R30" s="15"/>
      <c r="S30" s="15"/>
    </row>
    <row r="31" spans="2:19" ht="13.5">
      <c r="B31" s="12" t="s">
        <v>141</v>
      </c>
      <c r="C31" s="12" t="s">
        <v>101</v>
      </c>
      <c r="D31" s="13">
        <v>1034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44.95652173913044</v>
      </c>
      <c r="J31" s="13">
        <f>D31/E31</f>
        <v>25.21951219512195</v>
      </c>
      <c r="K31" s="13">
        <v>118</v>
      </c>
      <c r="L31" s="13">
        <v>1</v>
      </c>
      <c r="M31" s="13">
        <v>66720</v>
      </c>
      <c r="N31" s="17">
        <f>D31/M31</f>
        <v>0.015497601918465227</v>
      </c>
      <c r="O31" s="13">
        <v>744</v>
      </c>
      <c r="P31" s="15"/>
      <c r="Q31" s="15"/>
      <c r="R31" s="15"/>
      <c r="S31" s="15"/>
    </row>
    <row r="32" spans="2:19" ht="13.5">
      <c r="B32" s="12" t="s">
        <v>140</v>
      </c>
      <c r="C32" s="12" t="s">
        <v>102</v>
      </c>
      <c r="D32" s="13">
        <v>3347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185.94444444444446</v>
      </c>
      <c r="J32" s="13">
        <f>D32/E32</f>
        <v>71.2127659574468</v>
      </c>
      <c r="K32" s="13">
        <v>1185</v>
      </c>
      <c r="L32" s="13">
        <v>1</v>
      </c>
      <c r="M32" s="13">
        <v>229185</v>
      </c>
      <c r="N32" s="17">
        <f>D32/M32</f>
        <v>0.014603922595283286</v>
      </c>
      <c r="O32" s="13">
        <v>1953</v>
      </c>
      <c r="P32" s="15"/>
      <c r="Q32" s="15"/>
      <c r="R32" s="15"/>
      <c r="S32" s="15"/>
    </row>
    <row r="33" spans="2:19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</row>
    <row r="34" spans="2:19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</row>
    <row r="35" spans="2:19" ht="13.5">
      <c r="B35" s="12" t="s">
        <v>75</v>
      </c>
      <c r="C35" s="12" t="s">
        <v>106</v>
      </c>
      <c r="D35" s="13">
        <v>1064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46.26086956521739</v>
      </c>
      <c r="J35" s="13">
        <f>D35/E35</f>
        <v>4.626086956521739</v>
      </c>
      <c r="K35" s="13">
        <v>493</v>
      </c>
      <c r="L35" s="13">
        <v>1</v>
      </c>
      <c r="M35" s="13">
        <v>115443</v>
      </c>
      <c r="N35" s="17">
        <f>D35/M35</f>
        <v>0.00921666969846591</v>
      </c>
      <c r="O35" s="13">
        <v>948</v>
      </c>
      <c r="P35" s="15"/>
      <c r="Q35" s="15"/>
      <c r="R35" s="15"/>
      <c r="S35" s="15"/>
    </row>
    <row r="36" spans="2:19" ht="13.5">
      <c r="B36" s="12" t="s">
        <v>99</v>
      </c>
      <c r="C36" s="12" t="s">
        <v>107</v>
      </c>
      <c r="D36" s="13">
        <v>382</v>
      </c>
      <c r="E36" s="13">
        <v>121</v>
      </c>
      <c r="F36" s="13">
        <v>14</v>
      </c>
      <c r="G36" s="14">
        <f>F36/E36</f>
        <v>0.11570247933884298</v>
      </c>
      <c r="H36" s="13">
        <v>107</v>
      </c>
      <c r="I36" s="13">
        <f>D36/F36</f>
        <v>27.285714285714285</v>
      </c>
      <c r="J36" s="13">
        <f>D36/E36</f>
        <v>3.15702479338843</v>
      </c>
      <c r="K36" s="13">
        <v>136</v>
      </c>
      <c r="L36" s="13">
        <v>1</v>
      </c>
      <c r="M36" s="13">
        <v>52738</v>
      </c>
      <c r="N36" s="17">
        <f>D36/M36</f>
        <v>0.007243353938336684</v>
      </c>
      <c r="O36" s="13">
        <v>304</v>
      </c>
      <c r="P36" s="15"/>
      <c r="Q36" s="15"/>
      <c r="R36" s="15"/>
      <c r="S36" s="15"/>
    </row>
    <row r="37" spans="2:19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</row>
    <row r="38" spans="2:19" ht="13.5">
      <c r="B38" s="12" t="s">
        <v>141</v>
      </c>
      <c r="C38" s="12" t="s">
        <v>109</v>
      </c>
      <c r="D38" s="13">
        <v>237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26.333333333333332</v>
      </c>
      <c r="J38" s="13">
        <f>D38/E38</f>
        <v>2.662921348314607</v>
      </c>
      <c r="K38" s="13">
        <v>92</v>
      </c>
      <c r="L38" s="13">
        <v>2</v>
      </c>
      <c r="M38" s="13">
        <v>66720</v>
      </c>
      <c r="N38" s="17">
        <f>D38/M38</f>
        <v>0.003552158273381295</v>
      </c>
      <c r="O38" s="13">
        <v>114</v>
      </c>
      <c r="P38" s="15"/>
      <c r="Q38" s="15"/>
      <c r="R38" s="15"/>
      <c r="S38" s="15"/>
    </row>
    <row r="39" spans="2:19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</row>
    <row r="40" spans="2:19" ht="13.5">
      <c r="B40" s="12" t="s">
        <v>138</v>
      </c>
      <c r="C40" s="12" t="s">
        <v>112</v>
      </c>
      <c r="D40" s="13">
        <v>151</v>
      </c>
      <c r="E40" s="13">
        <v>98</v>
      </c>
      <c r="F40" s="13">
        <v>19</v>
      </c>
      <c r="G40" s="14">
        <f>F40/E40</f>
        <v>0.19387755102040816</v>
      </c>
      <c r="H40" s="13">
        <v>79</v>
      </c>
      <c r="I40" s="13">
        <f>D40/F40</f>
        <v>7.947368421052632</v>
      </c>
      <c r="J40" s="13">
        <f>D40/E40</f>
        <v>1.5408163265306123</v>
      </c>
      <c r="K40" s="13">
        <v>63</v>
      </c>
      <c r="L40" s="13">
        <v>1</v>
      </c>
      <c r="M40" s="13">
        <v>75607</v>
      </c>
      <c r="N40" s="17">
        <f>D40/M40</f>
        <v>0.0019971695742457708</v>
      </c>
      <c r="O40" s="13">
        <v>140</v>
      </c>
      <c r="P40" s="15"/>
      <c r="Q40" s="15"/>
      <c r="R40" s="15"/>
      <c r="S40" s="15"/>
    </row>
    <row r="41" spans="2:19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</row>
    <row r="42" spans="2:19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</row>
    <row r="43" spans="2:19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</row>
    <row r="44" spans="2:19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</row>
    <row r="45" spans="2:19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</row>
    <row r="46" spans="2:19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</row>
    <row r="47" spans="2:19" ht="13.5">
      <c r="B47" s="12" t="s">
        <v>142</v>
      </c>
      <c r="C47" s="12" t="s">
        <v>119</v>
      </c>
      <c r="D47" s="13">
        <v>27</v>
      </c>
      <c r="E47" s="13">
        <v>13</v>
      </c>
      <c r="F47" s="13">
        <v>5</v>
      </c>
      <c r="G47" s="14">
        <f>F47/E47</f>
        <v>0.38461538461538464</v>
      </c>
      <c r="H47" s="13">
        <v>8</v>
      </c>
      <c r="I47" s="13">
        <f>D47/F47</f>
        <v>5.4</v>
      </c>
      <c r="J47" s="13">
        <f>D47/E47</f>
        <v>2.076923076923077</v>
      </c>
      <c r="K47" s="13">
        <v>20</v>
      </c>
      <c r="L47" s="13">
        <v>1</v>
      </c>
      <c r="M47" s="13">
        <v>38406</v>
      </c>
      <c r="N47" s="17">
        <f>D47/M47</f>
        <v>0.0007030151538822059</v>
      </c>
      <c r="O47" s="13">
        <v>23</v>
      </c>
      <c r="P47" s="15"/>
      <c r="Q47" s="15"/>
      <c r="R47" s="15"/>
      <c r="S47" s="15"/>
    </row>
    <row r="48" spans="2:19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</row>
    <row r="49" spans="2:19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</row>
    <row r="50" spans="2:19" ht="13.5">
      <c r="B50" s="26"/>
      <c r="C50" s="26" t="s">
        <v>151</v>
      </c>
      <c r="D50" s="19">
        <f>SUM(D4:D49)</f>
        <v>786743</v>
      </c>
      <c r="E50" s="47">
        <f>SUM(E2:E49)</f>
        <v>21321</v>
      </c>
      <c r="F50" s="47">
        <f>SUM(F2:F47)</f>
        <v>8129</v>
      </c>
      <c r="G50" s="48">
        <f>F50/E50</f>
        <v>0.3812672951550115</v>
      </c>
      <c r="H50" s="47">
        <f>SUM(H2:H49)</f>
        <v>13187</v>
      </c>
      <c r="I50" s="47">
        <f>D50/F50</f>
        <v>96.78226104071841</v>
      </c>
      <c r="J50" s="47">
        <f>D50/E50</f>
        <v>36.89991088598096</v>
      </c>
      <c r="K50" s="47"/>
      <c r="L50" s="47"/>
      <c r="M50" s="47"/>
      <c r="N50" s="47"/>
      <c r="O50" s="47">
        <f>SUM(O2:O49)</f>
        <v>591517</v>
      </c>
      <c r="P50" s="15"/>
      <c r="Q50" s="15"/>
      <c r="R50" s="15"/>
      <c r="S50" s="15"/>
    </row>
    <row r="51" spans="2:19" ht="13.5">
      <c r="B51" s="52"/>
      <c r="C51" s="53" t="s">
        <v>169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</row>
    <row r="52" spans="2:19" ht="13.5">
      <c r="B52" s="26"/>
      <c r="C52" s="27" t="s">
        <v>148</v>
      </c>
      <c r="D52" s="19">
        <f>D50+D51</f>
        <v>996825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</row>
    <row r="53" s="15" customFormat="1" ht="13.5"/>
    <row r="54" s="15" customFormat="1" ht="13.5"/>
    <row r="55" s="15" customFormat="1" ht="13.5"/>
    <row r="56" spans="2:15" s="15" customFormat="1" ht="33.75" thickBot="1">
      <c r="B56" s="90" t="s">
        <v>146</v>
      </c>
      <c r="C56" s="91"/>
      <c r="D56" s="91"/>
      <c r="E56" s="91"/>
      <c r="F56" s="91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152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153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154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155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156</v>
      </c>
      <c r="C62" s="56" t="s">
        <v>157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158</v>
      </c>
      <c r="C63" s="58" t="s">
        <v>159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160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158</v>
      </c>
      <c r="C65" s="58" t="s">
        <v>161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158</v>
      </c>
      <c r="C66" s="58" t="s">
        <v>162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158</v>
      </c>
      <c r="C67" s="58" t="s">
        <v>163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2018-01-23T16:26:42Z</dcterms:modified>
  <cp:category/>
  <cp:version/>
  <cp:contentType/>
  <cp:contentStatus/>
</cp:coreProperties>
</file>