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0" windowWidth="25400" windowHeight="10880" activeTab="0"/>
  </bookViews>
  <sheets>
    <sheet name="Resumen" sheetId="1" r:id="rId1"/>
    <sheet name="Presidencia" sheetId="2" r:id="rId2"/>
    <sheet name="Senadurías" sheetId="3" r:id="rId3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<sst xmlns="http://schemas.openxmlformats.org/spreadsheetml/2006/main" count="272" uniqueCount="171">
  <si>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</si>
  <si>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</si>
  <si>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</si>
  <si>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</si>
  <si>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</si>
  <si>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</si>
  <si>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</si>
  <si>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</si>
  <si>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Entidad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</si>
  <si>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</si>
  <si>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</si>
  <si>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</si>
  <si>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</si>
  <si>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</si>
  <si>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</si>
  <si>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</si>
  <si>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EDGAR ULISES PORTILLO FIGUEROA</t>
  </si>
  <si>
    <t>MA. DE JESÚS PATRICIO MARTÍNEZ</t>
  </si>
  <si>
    <t>AGUASCALIENTES</t>
  </si>
  <si>
    <t>JORGE ARTURO GÓMEZ GONZÁLEZ</t>
  </si>
  <si>
    <t>RAÚL GONZÁLEZ RODRÍGUEZ</t>
  </si>
  <si>
    <t>BAJA CALIFORNIA SUR</t>
  </si>
  <si>
    <t>LORENZO RICARDO GARCÍA DE LEÓN CORIA</t>
  </si>
  <si>
    <t>TLAXCALA</t>
  </si>
  <si>
    <t>OBED JAVIER PÉREZ CRUZ</t>
  </si>
  <si>
    <t>MORELOS</t>
  </si>
  <si>
    <t>VERACRUZ</t>
  </si>
  <si>
    <t>CHIAPAS</t>
  </si>
  <si>
    <t>MIN de apoyos por auxiliar</t>
  </si>
  <si>
    <t>PEDRO FERRIZ DE CON</t>
  </si>
  <si>
    <t>EDUARDO SANTILLÁN CARPINTEIRO</t>
  </si>
  <si>
    <t>PORFIRIO  MORENO JIMÉNEZ</t>
  </si>
  <si>
    <t>CARLOS ANTONIO MIMENZA NOVELO</t>
  </si>
  <si>
    <t>MARCO FERRARA VILLARREAL</t>
  </si>
  <si>
    <t>GERARDO MOJICA NERIA</t>
  </si>
  <si>
    <t>JOSÉ FRANCISCO FLORES CARBALLIDO</t>
  </si>
  <si>
    <t>JESÚS MORFÍN GARDUÑO</t>
  </si>
  <si>
    <t>LUIS MODESTO PONCE DE LEÓN ARMENTA</t>
  </si>
  <si>
    <t>RICARDO AZUELA ESPINOZA</t>
  </si>
  <si>
    <t>AISCHA VALLEJO UTRILLA</t>
  </si>
  <si>
    <t>PEDRO SERGIO PEÑALOZA PÉREZ</t>
  </si>
  <si>
    <t>GONZALO NAVOR LANCHE</t>
  </si>
  <si>
    <t>PABLO JAIME DELGADO OREA</t>
  </si>
  <si>
    <t>ALEJANDRO DANIEL GARZA MONTES DE OCA</t>
  </si>
  <si>
    <t>ALFONSO TRUJANO SANCHEZ</t>
  </si>
  <si>
    <t>ÁNGEL MARTÍNEZ  JUÁREZ</t>
  </si>
  <si>
    <t>ANTONIO ZAVALA MANCILLAS</t>
  </si>
  <si>
    <t>EUSTACIO ESTEBAN SALINAS TREVIÑO</t>
  </si>
  <si>
    <t>JOSÉ ANTONIO JAIME REYNOSO</t>
  </si>
  <si>
    <t>JORGE CRUZ GÓMEZ</t>
  </si>
  <si>
    <t>SILVESTRE FERNÁNDEZ BARAJAS</t>
  </si>
  <si>
    <t>FRANCISCO JAVIER RODRÍGUEZ ESPEJEL</t>
  </si>
  <si>
    <t>MARÍA CONCEPCIÓN  IBARRA  TIZNADO</t>
  </si>
  <si>
    <t>J. JESÚS PADILLA CASTILLO</t>
  </si>
  <si>
    <t>GUSTAVO JAVIER JIMÉNEZ PONS MEJÍA</t>
  </si>
  <si>
    <t>MAURICIO ÁVILA  MEDINA</t>
  </si>
  <si>
    <t>MANUEL ANTONIO ROMO AGUIRRE</t>
  </si>
  <si>
    <t>FRANCISCO JAVIER BECERRIL LÓPEZ</t>
  </si>
  <si>
    <t>DANTE FIGUEROA GALEANA</t>
  </si>
  <si>
    <t>GABRIEL SALGADO AGUILAR</t>
  </si>
  <si>
    <t>RAÚL PÉREZ ALONSO</t>
  </si>
  <si>
    <t>WENDOLIN GUTIÉRREZ MEJÍA</t>
  </si>
  <si>
    <t>ISRRAEL PANTOJA CRUZ</t>
  </si>
  <si>
    <t>MARIA ELENA RODRÍGUEZ CAMPIA ROMO</t>
  </si>
  <si>
    <t>RODOLFO EDUARDO SANTOS DÁVILA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</si>
  <si>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</si>
  <si>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</si>
  <si>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</si>
  <si>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</si>
  <si>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</si>
  <si>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</si>
  <si>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</si>
  <si>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SINALOA</t>
  </si>
  <si>
    <t>MANUEL JESÚS CLOUTHIER CARRILLO</t>
  </si>
  <si>
    <t>PABLO ABNER SALAZAR MENDIGUCHÍA</t>
  </si>
  <si>
    <t>JALISCO</t>
  </si>
  <si>
    <t>JOSÉ PEDRO KUMAMOTO AGUILAR</t>
  </si>
  <si>
    <t>ARMANDO APARICIO GALLARDO</t>
  </si>
  <si>
    <t>RAYMUNDO VÁZQUEZ CONCHAS</t>
  </si>
  <si>
    <t>GUERRERO</t>
  </si>
  <si>
    <t>SOLEDAD ROMERO ESPINAL</t>
  </si>
  <si>
    <t>SONORA</t>
  </si>
  <si>
    <t>LUIS FERNANDO RODRÍGUEZ AHUMADA</t>
  </si>
  <si>
    <t>URIEL LÓPEZ PAREDES</t>
  </si>
  <si>
    <t>MIGUEL NAVA ALVARADO</t>
  </si>
  <si>
    <t>COLIMA</t>
  </si>
  <si>
    <t>BENJAMÍN LUNA ALATORRE</t>
  </si>
  <si>
    <t>ROLANDO MEZA CASTILLO</t>
  </si>
  <si>
    <t>TAMAULIPAS</t>
  </si>
  <si>
    <t>LUIS GERARDO HINOJOSA TAPÍA</t>
  </si>
  <si>
    <t>JAVIER YAU DORRY</t>
  </si>
  <si>
    <t>JOSÉ ROBERTO MEDINA MARTÍNEZ</t>
  </si>
  <si>
    <t>TABASCO</t>
  </si>
  <si>
    <t>MARIO VICENTE PATRACA PASCUAL</t>
  </si>
  <si>
    <t>EVANGELINA PAREDES ZAMORA</t>
  </si>
  <si>
    <t>EDGAR ALÁN PRADO GÓMEZ</t>
  </si>
  <si>
    <t>ANTONIO SANSORES SASTRÉ</t>
  </si>
  <si>
    <t>IRVIN ADÁN FIGUEROA GALINDO</t>
  </si>
  <si>
    <t>ARTURO MANUEL SOTELO ORTÍZ</t>
  </si>
  <si>
    <t>BAJA CALIFORNIA</t>
  </si>
  <si>
    <t>ERNESTO GARCÍA GONZÁLEZ</t>
  </si>
  <si>
    <t>GERMÁN GILBERTO TREJO CABALLERO</t>
  </si>
  <si>
    <t>ALFONSO SALGADO ZARATE</t>
  </si>
  <si>
    <t>JUAN RAFAEL RAMÍREZ ZAMORA</t>
  </si>
  <si>
    <t>JOSÉ VICENTE ROMÁN  SÁNCHEZ</t>
  </si>
  <si>
    <t>LAURA ISALINDA  LÓPEZ  LÓPEZ</t>
  </si>
  <si>
    <t>MARÍA DEL CARMEN ACOSTA JIMÉNEZ</t>
  </si>
  <si>
    <t>ALFONSO PADILLA LÓPEZ</t>
  </si>
  <si>
    <t>VLADIMIR AGUILAR GALICIA</t>
  </si>
  <si>
    <t>OLGA GARCÍA GARCÍA</t>
  </si>
  <si>
    <t>ADOLFO FRANCISCO  VOORDUIN  FRAPPE</t>
  </si>
  <si>
    <t>MARÍA IDALIA PLATA RODRÍGUEZ</t>
  </si>
  <si>
    <t>NORBERTO JESÚS DE LA ROSA BUENROSTRO</t>
  </si>
  <si>
    <t>NEIN LÓPEZ ACOSTA</t>
  </si>
  <si>
    <t>ROGELIO PULIDO LARA</t>
  </si>
  <si>
    <t>FABIÁN ESPINOSA DIAZ DE LEÓN</t>
  </si>
  <si>
    <t>ARTURO GARCÍA JIMÉNEZ</t>
  </si>
  <si>
    <t>FABIOLA ZEPEDA  MUÑOZ</t>
  </si>
  <si>
    <t>HORACIO JORGE ANTONIO POLANCO CARRILLO</t>
  </si>
  <si>
    <t>ENRIQUE SUÁREZ DEL REAL DÍAZ DE LEÓN</t>
  </si>
  <si>
    <t>RICARDO VÁZQUEZ CONTRERAS</t>
  </si>
  <si>
    <t>ÁNGEL RENÉ ÁBREGO ESCOBEDO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</si>
  <si>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</si>
  <si>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</si>
  <si>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</si>
  <si>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</si>
  <si>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</si>
  <si>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</si>
  <si>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</si>
  <si>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</si>
  <si>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</si>
  <si>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</si>
  <si>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</si>
  <si>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</si>
  <si>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</si>
  <si>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</si>
  <si>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</si>
  <si>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t>--</t>
  </si>
  <si>
    <t>NUEVO LEÓN</t>
  </si>
  <si>
    <t>CIUDAD DE MÉXICO</t>
  </si>
  <si>
    <t>MÉXICO</t>
  </si>
  <si>
    <t>MICHOACÁN</t>
  </si>
  <si>
    <t>SAN LUIS POTOSÍ</t>
  </si>
  <si>
    <t>QUERÉTARO</t>
  </si>
  <si>
    <r>
      <t xml:space="preserve">Apoyos encontrados en Lista Nominal 
(preliminar)
</t>
    </r>
    <r>
      <rPr>
        <sz val="7"/>
        <color indexed="9"/>
        <rFont val="Calibri"/>
        <family val="2"/>
      </rPr>
      <t>Los apoyos restantes están en proceso de verificación o bien se identificaron como duplicados, bajas del Padrón Electoral o de la Lista Nominal, pertenecientes a otro ámbito geográfico, con alguna inconsistencia o como 'no encontrados' en la base de datos del Registro Federal de Electores.</t>
    </r>
  </si>
  <si>
    <r>
      <t xml:space="preserve">Apoyos encontrados en Lista Nominal 
(preliminar)
</t>
    </r>
    <r>
      <rPr>
        <sz val="8"/>
        <color indexed="9"/>
        <rFont val="Calibri"/>
        <family val="2"/>
      </rPr>
      <t>Los apoyos restantes están en proceso de verificación o bien se identificaron como duplicados, bajas del Padrón Electoral o de la Lista Nominal, con alguna inconsistencia o como 'no encontrados' en la base de datos del Registro Federal de Electores.</t>
    </r>
  </si>
  <si>
    <t xml:space="preserve">Desistimientos </t>
  </si>
  <si>
    <t>Corte: 16/ene
00:00</t>
  </si>
  <si>
    <t>Aspirantes a Senadurías (46)</t>
  </si>
  <si>
    <t>TOTAL</t>
  </si>
  <si>
    <t>Apoyos encontrados en Lista Nominal 
(preliminar)</t>
  </si>
  <si>
    <t>Fecha de renuncia</t>
  </si>
  <si>
    <t>SUBTOTAL</t>
  </si>
  <si>
    <t>ASPIRANTES QUE HAN DESISTIDO</t>
  </si>
  <si>
    <t>ISAAC MORENO VÁZQUEZ</t>
  </si>
  <si>
    <t>JOSÉ FRANCISCO MAGAÑA TEJEDA</t>
  </si>
  <si>
    <t>MÓNICA GRICELDA GARZA CANDIA</t>
  </si>
  <si>
    <t>FERNANDO ARELLANO CASTILLO</t>
  </si>
  <si>
    <t>ZACATECAS</t>
  </si>
  <si>
    <t>SIMÓN PEDRO DE LEÓN MOJARRO</t>
  </si>
  <si>
    <t>CDMX</t>
  </si>
  <si>
    <t>MARTÍN SERRANO GARCÍA</t>
  </si>
  <si>
    <t>JUAN DIEGO BERISTAIN ÁVILA</t>
  </si>
  <si>
    <t>CÉSAR DANIEL GONZÁLEZ MADRUGA</t>
  </si>
  <si>
    <t>GUSTAVO ALEJANDRO URUCHURTU CHAVARÍN</t>
  </si>
  <si>
    <t>JORGE EDUARDO PASCUAL LÓPEZ</t>
  </si>
  <si>
    <t>Senadurías (vigentes)</t>
  </si>
  <si>
    <t>Senadurías (desistimientos)</t>
  </si>
  <si>
    <t>Diputaciones (vigentes)</t>
  </si>
  <si>
    <t>Diputaciones (desistimientos)</t>
  </si>
  <si>
    <t>Total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</si>
</sst>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%"/>
    <numFmt numFmtId="173" formatCode="[$-80A]dddd\,\ d&quot; de &quot;mmmm&quot; de &quot;yyyy"/>
    <numFmt numFmtId="174" formatCode="[$-80A]hh:mm:ss\ AM/PM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00000000%"/>
    <numFmt numFmtId="181" formatCode="0.0000000000%"/>
    <numFmt numFmtId="182" formatCode="0.00000000000%"/>
    <numFmt numFmtId="183" formatCode="0.000000000000%"/>
    <numFmt numFmtId="184" formatCode="0.0000000000000%"/>
    <numFmt numFmtId="185" formatCode="0.00000000000000%"/>
    <numFmt numFmtId="186" formatCode="0.000000000000000%"/>
    <numFmt numFmtId="187" formatCode="0.0000000000000000%"/>
  </numFmts>
  <fonts count="63">
    <font>
      <sz val="10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12"/>
      <name val="Calibri"/>
      <family val="0"/>
    </font>
    <font>
      <sz val="11"/>
      <name val="Calibri"/>
      <family val="2"/>
    </font>
    <font>
      <sz val="10"/>
      <name val="Calibri"/>
      <family val="2"/>
    </font>
    <font>
      <sz val="7"/>
      <color indexed="9"/>
      <name val="Calibri"/>
      <family val="2"/>
    </font>
    <font>
      <sz val="8"/>
      <color indexed="9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2"/>
    </font>
    <font>
      <b/>
      <sz val="20"/>
      <color indexed="40"/>
      <name val="Calibri"/>
      <family val="2"/>
    </font>
    <font>
      <b/>
      <sz val="10"/>
      <color indexed="9"/>
      <name val="Calibri"/>
      <family val="2"/>
    </font>
    <font>
      <b/>
      <sz val="7"/>
      <color indexed="9"/>
      <name val="Calibri"/>
      <family val="2"/>
    </font>
    <font>
      <b/>
      <sz val="26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0"/>
      <color indexed="8"/>
      <name val="Calibri"/>
      <family val="0"/>
    </font>
    <font>
      <b/>
      <sz val="14"/>
      <color indexed="9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20"/>
      <color rgb="FF950054"/>
      <name val="Calibri"/>
      <family val="2"/>
    </font>
    <font>
      <b/>
      <sz val="10"/>
      <color theme="0"/>
      <name val="Calibri"/>
      <family val="2"/>
    </font>
    <font>
      <b/>
      <sz val="7"/>
      <color rgb="FFFFFFFF"/>
      <name val="Calibri"/>
      <family val="2"/>
    </font>
    <font>
      <b/>
      <sz val="26"/>
      <color theme="0"/>
      <name val="Calibri"/>
      <family val="2"/>
    </font>
    <font>
      <sz val="10"/>
      <color rgb="FF000000"/>
      <name val="Calibri"/>
      <family val="0"/>
    </font>
    <font>
      <b/>
      <sz val="14"/>
      <color theme="0"/>
      <name val="Calibri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1" fillId="2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33" borderId="0" xfId="0" applyFill="1" applyAlignment="1">
      <alignment/>
    </xf>
    <xf numFmtId="0" fontId="54" fillId="33" borderId="10" xfId="58" applyFont="1" applyFill="1" applyBorder="1" applyAlignment="1">
      <alignment horizontal="center"/>
      <protection/>
    </xf>
    <xf numFmtId="0" fontId="55" fillId="34" borderId="10" xfId="56" applyFont="1" applyFill="1" applyBorder="1" applyAlignment="1">
      <alignment horizontal="center" vertical="center" wrapText="1"/>
      <protection/>
    </xf>
    <xf numFmtId="0" fontId="56" fillId="35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9" fontId="36" fillId="33" borderId="10" xfId="60" applyFont="1" applyFill="1" applyBorder="1" applyAlignment="1">
      <alignment horizontal="center" vertical="center"/>
    </xf>
    <xf numFmtId="3" fontId="36" fillId="33" borderId="10" xfId="0" applyNumberFormat="1" applyFont="1" applyFill="1" applyBorder="1" applyAlignment="1">
      <alignment horizontal="center" vertical="center"/>
    </xf>
    <xf numFmtId="0" fontId="57" fillId="33" borderId="10" xfId="56" applyFont="1" applyFill="1" applyBorder="1" applyAlignment="1">
      <alignment horizontal="center" wrapText="1"/>
      <protection/>
    </xf>
    <xf numFmtId="3" fontId="55" fillId="34" borderId="10" xfId="56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 vertical="center"/>
    </xf>
    <xf numFmtId="9" fontId="5" fillId="0" borderId="10" xfId="60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3" fontId="5" fillId="36" borderId="10" xfId="0" applyNumberFormat="1" applyFont="1" applyFill="1" applyBorder="1" applyAlignment="1" quotePrefix="1">
      <alignment horizontal="center" vertical="center"/>
    </xf>
    <xf numFmtId="165" fontId="5" fillId="0" borderId="10" xfId="60" applyNumberFormat="1" applyFont="1" applyBorder="1" applyAlignment="1">
      <alignment horizontal="center" vertical="center"/>
    </xf>
    <xf numFmtId="10" fontId="5" fillId="0" borderId="10" xfId="60" applyNumberFormat="1" applyFont="1" applyBorder="1" applyAlignment="1">
      <alignment horizontal="center" vertical="center"/>
    </xf>
    <xf numFmtId="3" fontId="58" fillId="34" borderId="10" xfId="0" applyNumberFormat="1" applyFont="1" applyFill="1" applyBorder="1" applyAlignment="1">
      <alignment horizontal="center" vertical="center" wrapText="1"/>
    </xf>
    <xf numFmtId="172" fontId="5" fillId="0" borderId="10" xfId="60" applyNumberFormat="1" applyFont="1" applyBorder="1" applyAlignment="1">
      <alignment horizontal="center" vertical="center"/>
    </xf>
    <xf numFmtId="0" fontId="55" fillId="34" borderId="10" xfId="56" applyFont="1" applyFill="1" applyBorder="1" applyAlignment="1">
      <alignment horizontal="center" vertical="center" wrapText="1"/>
      <protection/>
    </xf>
    <xf numFmtId="0" fontId="59" fillId="35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9" fontId="8" fillId="34" borderId="10" xfId="6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wrapText="1"/>
    </xf>
    <xf numFmtId="0" fontId="58" fillId="34" borderId="12" xfId="0" applyFont="1" applyFill="1" applyBorder="1" applyAlignment="1">
      <alignment horizontal="center" wrapText="1"/>
    </xf>
    <xf numFmtId="9" fontId="5" fillId="37" borderId="10" xfId="60" applyFont="1" applyFill="1" applyBorder="1" applyAlignment="1" quotePrefix="1">
      <alignment horizontal="center" vertical="center"/>
    </xf>
    <xf numFmtId="3" fontId="5" fillId="37" borderId="10" xfId="0" applyNumberFormat="1" applyFont="1" applyFill="1" applyBorder="1" applyAlignment="1" quotePrefix="1">
      <alignment horizontal="center" vertical="center"/>
    </xf>
    <xf numFmtId="0" fontId="55" fillId="34" borderId="10" xfId="56" applyFont="1" applyFill="1" applyBorder="1" applyAlignment="1">
      <alignment horizontal="center" vertical="center" wrapText="1"/>
      <protection/>
    </xf>
    <xf numFmtId="3" fontId="5" fillId="38" borderId="12" xfId="0" applyNumberFormat="1" applyFont="1" applyFill="1" applyBorder="1" applyAlignment="1">
      <alignment horizontal="center" vertical="center"/>
    </xf>
    <xf numFmtId="9" fontId="5" fillId="38" borderId="12" xfId="0" applyNumberFormat="1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3" fontId="5" fillId="39" borderId="0" xfId="0" applyNumberFormat="1" applyFont="1" applyFill="1" applyBorder="1" applyAlignment="1">
      <alignment horizontal="center" vertical="center"/>
    </xf>
    <xf numFmtId="9" fontId="5" fillId="39" borderId="0" xfId="60" applyFont="1" applyFill="1" applyBorder="1" applyAlignment="1">
      <alignment horizontal="center" vertical="center"/>
    </xf>
    <xf numFmtId="10" fontId="5" fillId="39" borderId="0" xfId="60" applyNumberFormat="1" applyFont="1" applyFill="1" applyBorder="1" applyAlignment="1">
      <alignment horizontal="center" vertical="center"/>
    </xf>
    <xf numFmtId="0" fontId="60" fillId="33" borderId="0" xfId="56" applyFont="1" applyFill="1" applyBorder="1" applyAlignment="1">
      <alignment vertical="center"/>
      <protection/>
    </xf>
    <xf numFmtId="0" fontId="9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center" vertical="center"/>
    </xf>
    <xf numFmtId="9" fontId="5" fillId="33" borderId="0" xfId="60" applyFont="1" applyFill="1" applyBorder="1" applyAlignment="1">
      <alignment horizontal="center" vertical="center"/>
    </xf>
    <xf numFmtId="165" fontId="5" fillId="33" borderId="0" xfId="60" applyNumberFormat="1" applyFont="1" applyFill="1" applyBorder="1" applyAlignment="1">
      <alignment horizontal="center" vertical="center"/>
    </xf>
    <xf numFmtId="10" fontId="5" fillId="33" borderId="0" xfId="60" applyNumberFormat="1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9" fontId="5" fillId="0" borderId="13" xfId="60" applyFont="1" applyBorder="1" applyAlignment="1">
      <alignment horizontal="center" vertical="center"/>
    </xf>
    <xf numFmtId="10" fontId="5" fillId="0" borderId="13" xfId="60" applyNumberFormat="1" applyFont="1" applyBorder="1" applyAlignment="1">
      <alignment horizontal="center" vertical="center"/>
    </xf>
    <xf numFmtId="3" fontId="58" fillId="34" borderId="14" xfId="0" applyNumberFormat="1" applyFont="1" applyFill="1" applyBorder="1" applyAlignment="1">
      <alignment horizontal="center" vertical="center" wrapText="1"/>
    </xf>
    <xf numFmtId="9" fontId="58" fillId="34" borderId="14" xfId="60" applyFont="1" applyFill="1" applyBorder="1" applyAlignment="1">
      <alignment horizontal="center" vertical="center"/>
    </xf>
    <xf numFmtId="3" fontId="58" fillId="39" borderId="14" xfId="0" applyNumberFormat="1" applyFont="1" applyFill="1" applyBorder="1" applyAlignment="1">
      <alignment horizontal="center" vertical="center" wrapText="1"/>
    </xf>
    <xf numFmtId="9" fontId="58" fillId="39" borderId="14" xfId="60" applyFont="1" applyFill="1" applyBorder="1" applyAlignment="1">
      <alignment horizontal="center" vertical="center"/>
    </xf>
    <xf numFmtId="0" fontId="58" fillId="34" borderId="10" xfId="56" applyFont="1" applyFill="1" applyBorder="1" applyAlignment="1">
      <alignment horizontal="center" vertical="center" wrapText="1"/>
      <protection/>
    </xf>
    <xf numFmtId="0" fontId="37" fillId="40" borderId="11" xfId="58" applyFont="1" applyFill="1" applyBorder="1" applyAlignment="1">
      <alignment horizontal="center" vertical="center" wrapText="1"/>
      <protection/>
    </xf>
    <xf numFmtId="0" fontId="37" fillId="40" borderId="15" xfId="58" applyFont="1" applyFill="1" applyBorder="1" applyAlignment="1">
      <alignment horizontal="center" vertical="center" wrapText="1"/>
      <protection/>
    </xf>
    <xf numFmtId="0" fontId="37" fillId="40" borderId="10" xfId="56" applyFont="1" applyFill="1" applyBorder="1" applyAlignment="1">
      <alignment horizontal="center" vertical="center" wrapText="1"/>
      <protection/>
    </xf>
    <xf numFmtId="0" fontId="57" fillId="33" borderId="10" xfId="56" applyFont="1" applyFill="1" applyBorder="1" applyAlignment="1">
      <alignment horizontal="center"/>
      <protection/>
    </xf>
    <xf numFmtId="0" fontId="55" fillId="34" borderId="10" xfId="56" applyFont="1" applyFill="1" applyBorder="1" applyAlignment="1">
      <alignment horizontal="center" vertical="center" wrapText="1"/>
      <protection/>
    </xf>
    <xf numFmtId="0" fontId="5" fillId="36" borderId="11" xfId="0" applyFont="1" applyFill="1" applyBorder="1" applyAlignment="1">
      <alignment/>
    </xf>
    <xf numFmtId="0" fontId="58" fillId="36" borderId="12" xfId="0" applyFont="1" applyFill="1" applyBorder="1" applyAlignment="1">
      <alignment horizontal="center" vertical="center"/>
    </xf>
    <xf numFmtId="0" fontId="61" fillId="41" borderId="16" xfId="0" applyFont="1" applyFill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61" fillId="0" borderId="18" xfId="0" applyFont="1" applyFill="1" applyBorder="1" applyAlignment="1">
      <alignment horizontal="left" vertical="center" wrapText="1"/>
    </xf>
    <xf numFmtId="0" fontId="61" fillId="0" borderId="19" xfId="0" applyFont="1" applyFill="1" applyBorder="1" applyAlignment="1">
      <alignment horizontal="left" vertical="center" wrapText="1"/>
    </xf>
    <xf numFmtId="0" fontId="60" fillId="42" borderId="20" xfId="56" applyFont="1" applyFill="1" applyBorder="1" applyAlignment="1">
      <alignment horizontal="center" vertical="center"/>
      <protection/>
    </xf>
    <xf numFmtId="0" fontId="61" fillId="43" borderId="16" xfId="0" applyFont="1" applyFill="1" applyBorder="1" applyAlignment="1" quotePrefix="1">
      <alignment horizontal="center" vertical="center" wrapText="1"/>
    </xf>
    <xf numFmtId="14" fontId="61" fillId="43" borderId="16" xfId="0" applyNumberFormat="1" applyFont="1" applyFill="1" applyBorder="1" applyAlignment="1">
      <alignment horizontal="center" vertical="center" wrapText="1"/>
    </xf>
    <xf numFmtId="3" fontId="61" fillId="0" borderId="19" xfId="0" applyNumberFormat="1" applyFont="1" applyBorder="1" applyAlignment="1">
      <alignment horizontal="center" vertical="center" wrapText="1"/>
    </xf>
    <xf numFmtId="0" fontId="61" fillId="41" borderId="16" xfId="0" applyFont="1" applyFill="1" applyBorder="1" applyAlignment="1" quotePrefix="1">
      <alignment horizontal="center" vertical="center" wrapText="1"/>
    </xf>
    <xf numFmtId="14" fontId="61" fillId="0" borderId="16" xfId="0" applyNumberFormat="1" applyFont="1" applyBorder="1" applyAlignment="1">
      <alignment horizontal="center" vertical="center" wrapText="1"/>
    </xf>
    <xf numFmtId="0" fontId="58" fillId="40" borderId="21" xfId="56" applyFont="1" applyFill="1" applyBorder="1" applyAlignment="1" applyProtection="1">
      <alignment horizontal="center" vertical="center"/>
      <protection locked="0"/>
    </xf>
    <xf numFmtId="0" fontId="60" fillId="42" borderId="22" xfId="56" applyFont="1" applyFill="1" applyBorder="1" applyAlignment="1">
      <alignment horizontal="center" vertical="center"/>
      <protection/>
    </xf>
    <xf numFmtId="0" fontId="58" fillId="40" borderId="19" xfId="56" applyFont="1" applyFill="1" applyBorder="1" applyAlignment="1" applyProtection="1">
      <alignment horizontal="center" vertical="center" wrapText="1"/>
      <protection locked="0"/>
    </xf>
    <xf numFmtId="0" fontId="61" fillId="41" borderId="19" xfId="0" applyFont="1" applyFill="1" applyBorder="1" applyAlignment="1">
      <alignment horizontal="left" vertical="center" wrapText="1"/>
    </xf>
    <xf numFmtId="0" fontId="61" fillId="0" borderId="19" xfId="0" applyFont="1" applyBorder="1" applyAlignment="1">
      <alignment horizontal="left" vertical="center" wrapText="1"/>
    </xf>
    <xf numFmtId="3" fontId="58" fillId="36" borderId="12" xfId="0" applyNumberFormat="1" applyFont="1" applyFill="1" applyBorder="1" applyAlignment="1">
      <alignment horizontal="center" vertical="center"/>
    </xf>
    <xf numFmtId="3" fontId="58" fillId="34" borderId="12" xfId="0" applyNumberFormat="1" applyFont="1" applyFill="1" applyBorder="1" applyAlignment="1">
      <alignment horizontal="center" wrapText="1"/>
    </xf>
    <xf numFmtId="0" fontId="62" fillId="34" borderId="10" xfId="56" applyFont="1" applyFill="1" applyBorder="1" applyAlignment="1">
      <alignment horizontal="center" vertical="center" wrapText="1"/>
      <protection/>
    </xf>
    <xf numFmtId="3" fontId="62" fillId="34" borderId="10" xfId="56" applyNumberFormat="1" applyFont="1" applyFill="1" applyBorder="1" applyAlignment="1">
      <alignment horizontal="center" vertical="center" wrapText="1"/>
      <protection/>
    </xf>
    <xf numFmtId="0" fontId="0" fillId="39" borderId="23" xfId="0" applyFill="1" applyBorder="1" applyAlignment="1">
      <alignment/>
    </xf>
    <xf numFmtId="0" fontId="0" fillId="39" borderId="24" xfId="0" applyFill="1" applyBorder="1" applyAlignment="1">
      <alignment/>
    </xf>
    <xf numFmtId="0" fontId="0" fillId="39" borderId="25" xfId="0" applyFill="1" applyBorder="1" applyAlignment="1">
      <alignment/>
    </xf>
    <xf numFmtId="3" fontId="0" fillId="39" borderId="26" xfId="0" applyNumberFormat="1" applyFill="1" applyBorder="1" applyAlignment="1">
      <alignment/>
    </xf>
    <xf numFmtId="3" fontId="0" fillId="39" borderId="0" xfId="0" applyNumberFormat="1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27" xfId="0" applyFill="1" applyBorder="1" applyAlignment="1">
      <alignment/>
    </xf>
    <xf numFmtId="0" fontId="0" fillId="39" borderId="26" xfId="0" applyFill="1" applyBorder="1" applyAlignment="1">
      <alignment/>
    </xf>
    <xf numFmtId="0" fontId="0" fillId="39" borderId="28" xfId="0" applyFill="1" applyBorder="1" applyAlignment="1">
      <alignment/>
    </xf>
    <xf numFmtId="0" fontId="0" fillId="39" borderId="20" xfId="0" applyFill="1" applyBorder="1" applyAlignment="1">
      <alignment/>
    </xf>
    <xf numFmtId="0" fontId="0" fillId="39" borderId="29" xfId="0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 2" xfId="56"/>
    <cellStyle name="Normal 2 3" xfId="57"/>
    <cellStyle name="Normal 3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104775</xdr:rowOff>
    </xdr:from>
    <xdr:to>
      <xdr:col>1</xdr:col>
      <xdr:colOff>1333500</xdr:colOff>
      <xdr:row>0</xdr:row>
      <xdr:rowOff>590550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04775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47625</xdr:rowOff>
    </xdr:from>
    <xdr:to>
      <xdr:col>1</xdr:col>
      <xdr:colOff>1952625</xdr:colOff>
      <xdr:row>0</xdr:row>
      <xdr:rowOff>619125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47625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0</xdr:row>
      <xdr:rowOff>47625</xdr:rowOff>
    </xdr:from>
    <xdr:to>
      <xdr:col>2</xdr:col>
      <xdr:colOff>1247775</xdr:colOff>
      <xdr:row>0</xdr:row>
      <xdr:rowOff>619125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47625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"/>
  <sheetViews>
    <sheetView tabSelected="1" workbookViewId="0" topLeftCell="A1">
      <selection activeCell="I17" sqref="I17"/>
    </sheetView>
  </sheetViews>
  <sheetFormatPr defaultColWidth="11.421875" defaultRowHeight="12.75"/>
  <cols>
    <col min="1" max="1" width="5.28125" style="1" customWidth="1"/>
    <col min="2" max="2" width="27.140625" style="1" customWidth="1"/>
    <col min="3" max="3" width="16.140625" style="1" customWidth="1"/>
    <col min="4" max="4" width="14.421875" style="1" customWidth="1"/>
    <col min="5" max="5" width="17.7109375" style="1" customWidth="1"/>
    <col min="6" max="6" width="13.140625" style="1" customWidth="1"/>
    <col min="7" max="7" width="16.7109375" style="1" customWidth="1"/>
    <col min="8" max="8" width="17.7109375" style="1" customWidth="1"/>
    <col min="9" max="9" width="17.28125" style="1" customWidth="1"/>
    <col min="10" max="10" width="30.421875" style="1" customWidth="1"/>
    <col min="11" max="16384" width="10.8515625" style="1" customWidth="1"/>
  </cols>
  <sheetData>
    <row r="1" spans="2:10" ht="76.5" customHeight="1">
      <c r="B1" s="2" t="s">
        <v>122</v>
      </c>
      <c r="C1" s="53" t="s">
        <v>123</v>
      </c>
      <c r="D1" s="54"/>
      <c r="E1" s="54"/>
      <c r="F1" s="54"/>
      <c r="G1" s="54"/>
      <c r="H1" s="54"/>
      <c r="I1" s="54"/>
      <c r="J1" s="54"/>
    </row>
    <row r="2" spans="2:10" ht="69.75">
      <c r="B2" s="21" t="s">
        <v>147</v>
      </c>
      <c r="C2" s="3" t="s">
        <v>0</v>
      </c>
      <c r="D2" s="3" t="s">
        <v>1</v>
      </c>
      <c r="E2" s="3" t="s">
        <v>124</v>
      </c>
      <c r="F2" s="3" t="s">
        <v>3</v>
      </c>
      <c r="G2" s="3" t="s">
        <v>4</v>
      </c>
      <c r="H2" s="3" t="s">
        <v>5</v>
      </c>
      <c r="I2" s="3" t="s">
        <v>6</v>
      </c>
      <c r="J2" s="22" t="s">
        <v>144</v>
      </c>
    </row>
    <row r="3" spans="2:10" ht="15">
      <c r="B3" s="5" t="s">
        <v>7</v>
      </c>
      <c r="C3" s="6">
        <v>4540373</v>
      </c>
      <c r="D3" s="6">
        <v>121365</v>
      </c>
      <c r="E3" s="6">
        <v>35160</v>
      </c>
      <c r="F3" s="7">
        <v>0.28970461006056114</v>
      </c>
      <c r="G3" s="6">
        <v>86205</v>
      </c>
      <c r="H3" s="8">
        <v>129.13461319681457</v>
      </c>
      <c r="I3" s="8">
        <v>37.410892761504556</v>
      </c>
      <c r="J3" s="6">
        <v>2469534</v>
      </c>
    </row>
    <row r="4" spans="2:10" ht="15">
      <c r="B4" s="5" t="s">
        <v>166</v>
      </c>
      <c r="C4" s="6">
        <v>725662</v>
      </c>
      <c r="D4" s="6">
        <v>21074</v>
      </c>
      <c r="E4" s="6">
        <v>7979</v>
      </c>
      <c r="F4" s="7">
        <v>0.3786182025244377</v>
      </c>
      <c r="G4" s="6">
        <v>13095</v>
      </c>
      <c r="H4" s="8">
        <v>90.9464845218699</v>
      </c>
      <c r="I4" s="8">
        <v>34.43399449558698</v>
      </c>
      <c r="J4" s="6">
        <v>547082</v>
      </c>
    </row>
    <row r="5" spans="2:10" ht="15">
      <c r="B5" s="5" t="s">
        <v>167</v>
      </c>
      <c r="C5" s="6">
        <v>210082</v>
      </c>
      <c r="D5" s="80"/>
      <c r="E5" s="81"/>
      <c r="F5" s="81"/>
      <c r="G5" s="81"/>
      <c r="H5" s="81"/>
      <c r="I5" s="81"/>
      <c r="J5" s="82"/>
    </row>
    <row r="6" spans="2:10" ht="15">
      <c r="B6" s="5" t="s">
        <v>168</v>
      </c>
      <c r="C6" s="6">
        <v>789578</v>
      </c>
      <c r="D6" s="83"/>
      <c r="E6" s="84"/>
      <c r="F6" s="84"/>
      <c r="G6" s="85"/>
      <c r="H6" s="85"/>
      <c r="I6" s="85"/>
      <c r="J6" s="86"/>
    </row>
    <row r="7" spans="2:10" ht="15">
      <c r="B7" s="5" t="s">
        <v>169</v>
      </c>
      <c r="C7" s="6">
        <v>26340</v>
      </c>
      <c r="D7" s="87"/>
      <c r="E7" s="85"/>
      <c r="F7" s="85"/>
      <c r="G7" s="85"/>
      <c r="H7" s="85"/>
      <c r="I7" s="85"/>
      <c r="J7" s="86"/>
    </row>
    <row r="8" spans="2:10" ht="18">
      <c r="B8" s="78" t="s">
        <v>170</v>
      </c>
      <c r="C8" s="79">
        <f>SUM(C3:C7)</f>
        <v>6292035</v>
      </c>
      <c r="D8" s="88"/>
      <c r="E8" s="89"/>
      <c r="F8" s="89"/>
      <c r="G8" s="89"/>
      <c r="H8" s="89"/>
      <c r="I8" s="89"/>
      <c r="J8" s="90"/>
    </row>
  </sheetData>
  <sheetProtection/>
  <mergeCells count="1">
    <mergeCell ref="C1:J1"/>
  </mergeCells>
  <printOptions/>
  <pageMargins left="0.75" right="0.75" top="1" bottom="1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R52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8.8515625" defaultRowHeight="12.75"/>
  <cols>
    <col min="1" max="1" width="3.7109375" style="15" customWidth="1"/>
    <col min="2" max="2" width="44.421875" style="11" customWidth="1"/>
    <col min="3" max="3" width="14.140625" style="11" customWidth="1"/>
    <col min="4" max="4" width="11.7109375" style="11" customWidth="1"/>
    <col min="5" max="5" width="13.28125" style="11" customWidth="1"/>
    <col min="6" max="6" width="11.7109375" style="11" customWidth="1"/>
    <col min="7" max="7" width="14.140625" style="11" customWidth="1"/>
    <col min="8" max="8" width="12.28125" style="11" customWidth="1"/>
    <col min="9" max="9" width="12.00390625" style="11" customWidth="1"/>
    <col min="10" max="10" width="11.7109375" style="11" customWidth="1"/>
    <col min="11" max="11" width="10.421875" style="11" customWidth="1"/>
    <col min="12" max="14" width="12.7109375" style="11" customWidth="1"/>
    <col min="15" max="15" width="30.421875" style="11" customWidth="1"/>
    <col min="16" max="16384" width="8.8515625" style="11" customWidth="1"/>
  </cols>
  <sheetData>
    <row r="1" spans="2:44" ht="93" customHeight="1">
      <c r="B1" s="9" t="s">
        <v>125</v>
      </c>
      <c r="C1" s="55" t="s">
        <v>123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</row>
    <row r="2" spans="2:44" ht="82.5">
      <c r="B2" s="21" t="s">
        <v>147</v>
      </c>
      <c r="C2" s="10" t="s">
        <v>0</v>
      </c>
      <c r="D2" s="10" t="s">
        <v>1</v>
      </c>
      <c r="E2" s="10" t="s">
        <v>2</v>
      </c>
      <c r="F2" s="3" t="s">
        <v>3</v>
      </c>
      <c r="G2" s="10" t="s">
        <v>4</v>
      </c>
      <c r="H2" s="10" t="s">
        <v>5</v>
      </c>
      <c r="I2" s="10" t="s">
        <v>6</v>
      </c>
      <c r="J2" s="10" t="s">
        <v>10</v>
      </c>
      <c r="K2" s="10" t="s">
        <v>28</v>
      </c>
      <c r="L2" s="10" t="s">
        <v>11</v>
      </c>
      <c r="M2" s="3" t="s">
        <v>12</v>
      </c>
      <c r="N2" s="3" t="s">
        <v>126</v>
      </c>
      <c r="O2" s="4" t="s">
        <v>145</v>
      </c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3" spans="2:29" ht="13.5">
      <c r="B3" s="3" t="s">
        <v>9</v>
      </c>
      <c r="C3" s="10" t="s">
        <v>127</v>
      </c>
      <c r="D3" s="10" t="s">
        <v>128</v>
      </c>
      <c r="E3" s="10" t="s">
        <v>129</v>
      </c>
      <c r="F3" s="3" t="s">
        <v>130</v>
      </c>
      <c r="G3" s="10" t="s">
        <v>131</v>
      </c>
      <c r="H3" s="10" t="s">
        <v>132</v>
      </c>
      <c r="I3" s="10" t="s">
        <v>133</v>
      </c>
      <c r="J3" s="10"/>
      <c r="K3" s="10"/>
      <c r="L3" s="10" t="s">
        <v>134</v>
      </c>
      <c r="M3" s="3" t="s">
        <v>135</v>
      </c>
      <c r="N3" s="3"/>
      <c r="O3" s="4" t="s">
        <v>136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2:29" ht="13.5">
      <c r="B4" s="12" t="s">
        <v>13</v>
      </c>
      <c r="C4" s="13">
        <v>1577737</v>
      </c>
      <c r="D4" s="13">
        <v>31823</v>
      </c>
      <c r="E4" s="13">
        <v>12420</v>
      </c>
      <c r="F4" s="14">
        <f aca="true" t="shared" si="0" ref="F4:F47">E4/D4</f>
        <v>0.39028375703107815</v>
      </c>
      <c r="G4" s="13">
        <v>19403</v>
      </c>
      <c r="H4" s="13">
        <f aca="true" t="shared" si="1" ref="H4:H47">C4/E4</f>
        <v>127.03196457326892</v>
      </c>
      <c r="I4" s="13">
        <f aca="true" t="shared" si="2" ref="I4:I47">C4/D4</f>
        <v>49.578512396694215</v>
      </c>
      <c r="J4" s="13">
        <v>21514</v>
      </c>
      <c r="K4" s="13">
        <v>1</v>
      </c>
      <c r="L4" s="13">
        <v>866593</v>
      </c>
      <c r="M4" s="17">
        <f aca="true" t="shared" si="3" ref="M4:M47">C4/L4</f>
        <v>1.820620521975137</v>
      </c>
      <c r="N4" s="13">
        <f aca="true" t="shared" si="4" ref="N4:N47">_xlfn.RANK.EQ(M4,M$4:M$47)</f>
        <v>1</v>
      </c>
      <c r="O4" s="13">
        <v>865281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2:29" ht="13.5">
      <c r="B5" s="12" t="s">
        <v>14</v>
      </c>
      <c r="C5" s="13">
        <v>1091346</v>
      </c>
      <c r="D5" s="13">
        <v>53467</v>
      </c>
      <c r="E5" s="13">
        <v>11252</v>
      </c>
      <c r="F5" s="14">
        <f t="shared" si="0"/>
        <v>0.21044756578824322</v>
      </c>
      <c r="G5" s="13">
        <v>42215</v>
      </c>
      <c r="H5" s="13">
        <f t="shared" si="1"/>
        <v>96.9912904372556</v>
      </c>
      <c r="I5" s="13">
        <f t="shared" si="2"/>
        <v>20.411580975180954</v>
      </c>
      <c r="J5" s="13">
        <v>26027</v>
      </c>
      <c r="K5" s="13">
        <v>1</v>
      </c>
      <c r="L5" s="13">
        <v>866593</v>
      </c>
      <c r="M5" s="17">
        <f t="shared" si="3"/>
        <v>1.2593524295718983</v>
      </c>
      <c r="N5" s="13">
        <f t="shared" si="4"/>
        <v>2</v>
      </c>
      <c r="O5" s="13">
        <v>720598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2:29" ht="13.5">
      <c r="B6" s="12" t="s">
        <v>15</v>
      </c>
      <c r="C6" s="13">
        <v>996063</v>
      </c>
      <c r="D6" s="13">
        <v>6973</v>
      </c>
      <c r="E6" s="13">
        <v>2065</v>
      </c>
      <c r="F6" s="14">
        <f t="shared" si="0"/>
        <v>0.29614226301448443</v>
      </c>
      <c r="G6" s="13">
        <v>4908</v>
      </c>
      <c r="H6" s="13">
        <f t="shared" si="1"/>
        <v>482.3549636803874</v>
      </c>
      <c r="I6" s="13">
        <f t="shared" si="2"/>
        <v>142.84569052057938</v>
      </c>
      <c r="J6" s="13">
        <v>55289</v>
      </c>
      <c r="K6" s="13">
        <v>1</v>
      </c>
      <c r="L6" s="13">
        <v>866593</v>
      </c>
      <c r="M6" s="17">
        <f t="shared" si="3"/>
        <v>1.1494011606371157</v>
      </c>
      <c r="N6" s="13">
        <f t="shared" si="4"/>
        <v>3</v>
      </c>
      <c r="O6" s="13">
        <v>581031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2:29" ht="13.5">
      <c r="B7" s="12" t="s">
        <v>16</v>
      </c>
      <c r="C7" s="13">
        <v>415777</v>
      </c>
      <c r="D7" s="13">
        <v>438</v>
      </c>
      <c r="E7" s="13">
        <v>105</v>
      </c>
      <c r="F7" s="14">
        <f t="shared" si="0"/>
        <v>0.23972602739726026</v>
      </c>
      <c r="G7" s="13">
        <v>333</v>
      </c>
      <c r="H7" s="13">
        <f t="shared" si="1"/>
        <v>3959.7809523809524</v>
      </c>
      <c r="I7" s="13">
        <f t="shared" si="2"/>
        <v>949.2625570776256</v>
      </c>
      <c r="J7" s="13">
        <v>78330</v>
      </c>
      <c r="K7" s="13">
        <v>1</v>
      </c>
      <c r="L7" s="13">
        <v>866593</v>
      </c>
      <c r="M7" s="17">
        <f t="shared" si="3"/>
        <v>0.47978347390297404</v>
      </c>
      <c r="N7" s="13">
        <f t="shared" si="4"/>
        <v>4</v>
      </c>
      <c r="O7" s="13">
        <v>21479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2:29" ht="13.5">
      <c r="B8" s="12" t="s">
        <v>17</v>
      </c>
      <c r="C8" s="13">
        <v>158335</v>
      </c>
      <c r="D8" s="13">
        <v>10357</v>
      </c>
      <c r="E8" s="13">
        <v>4292</v>
      </c>
      <c r="F8" s="14">
        <f t="shared" si="0"/>
        <v>0.4144057159409095</v>
      </c>
      <c r="G8" s="13">
        <v>6065</v>
      </c>
      <c r="H8" s="13">
        <f t="shared" si="1"/>
        <v>36.89072693383038</v>
      </c>
      <c r="I8" s="13">
        <f t="shared" si="2"/>
        <v>15.287728106594574</v>
      </c>
      <c r="J8" s="13">
        <v>2535</v>
      </c>
      <c r="K8" s="13">
        <v>1</v>
      </c>
      <c r="L8" s="13">
        <v>866593</v>
      </c>
      <c r="M8" s="17">
        <f t="shared" si="3"/>
        <v>0.18270976109892417</v>
      </c>
      <c r="N8" s="13">
        <f t="shared" si="4"/>
        <v>5</v>
      </c>
      <c r="O8" s="13">
        <v>148822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spans="2:29" ht="13.5">
      <c r="B9" s="12" t="s">
        <v>29</v>
      </c>
      <c r="C9" s="13">
        <v>143058</v>
      </c>
      <c r="D9" s="13">
        <v>10910</v>
      </c>
      <c r="E9" s="13">
        <v>3142</v>
      </c>
      <c r="F9" s="14">
        <f t="shared" si="0"/>
        <v>0.2879926672777269</v>
      </c>
      <c r="G9" s="13">
        <v>7768</v>
      </c>
      <c r="H9" s="13">
        <f t="shared" si="1"/>
        <v>45.530872056015276</v>
      </c>
      <c r="I9" s="13">
        <f t="shared" si="2"/>
        <v>13.11255728689276</v>
      </c>
      <c r="J9" s="13">
        <v>1830</v>
      </c>
      <c r="K9" s="13">
        <v>1</v>
      </c>
      <c r="L9" s="13">
        <v>866593</v>
      </c>
      <c r="M9" s="17">
        <f t="shared" si="3"/>
        <v>0.16508095495809452</v>
      </c>
      <c r="N9" s="13">
        <f t="shared" si="4"/>
        <v>6</v>
      </c>
      <c r="O9" s="13">
        <v>63770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2:29" ht="13.5">
      <c r="B10" s="12" t="s">
        <v>30</v>
      </c>
      <c r="C10" s="13">
        <v>50465</v>
      </c>
      <c r="D10" s="13">
        <v>1356</v>
      </c>
      <c r="E10" s="13">
        <v>427</v>
      </c>
      <c r="F10" s="14">
        <f t="shared" si="0"/>
        <v>0.3148967551622419</v>
      </c>
      <c r="G10" s="13">
        <v>929</v>
      </c>
      <c r="H10" s="13">
        <f t="shared" si="1"/>
        <v>118.18501170960188</v>
      </c>
      <c r="I10" s="13">
        <f t="shared" si="2"/>
        <v>37.21607669616519</v>
      </c>
      <c r="J10" s="13">
        <v>5320</v>
      </c>
      <c r="K10" s="13">
        <v>1</v>
      </c>
      <c r="L10" s="13">
        <v>866593</v>
      </c>
      <c r="M10" s="17">
        <f t="shared" si="3"/>
        <v>0.058233796026508404</v>
      </c>
      <c r="N10" s="13">
        <f t="shared" si="4"/>
        <v>7</v>
      </c>
      <c r="O10" s="13">
        <v>26320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2:29" ht="13.5">
      <c r="B11" s="12" t="s">
        <v>31</v>
      </c>
      <c r="C11" s="13">
        <v>40550</v>
      </c>
      <c r="D11" s="13">
        <v>33</v>
      </c>
      <c r="E11" s="13">
        <v>17</v>
      </c>
      <c r="F11" s="14">
        <f t="shared" si="0"/>
        <v>0.5151515151515151</v>
      </c>
      <c r="G11" s="13">
        <v>16</v>
      </c>
      <c r="H11" s="13">
        <f t="shared" si="1"/>
        <v>2385.294117647059</v>
      </c>
      <c r="I11" s="13">
        <f t="shared" si="2"/>
        <v>1228.7878787878788</v>
      </c>
      <c r="J11" s="13">
        <v>9993</v>
      </c>
      <c r="K11" s="13">
        <v>1</v>
      </c>
      <c r="L11" s="13">
        <v>866593</v>
      </c>
      <c r="M11" s="17">
        <f t="shared" si="3"/>
        <v>0.04679243889576768</v>
      </c>
      <c r="N11" s="13">
        <f t="shared" si="4"/>
        <v>8</v>
      </c>
      <c r="O11" s="13">
        <v>3264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2:29" ht="13.5">
      <c r="B12" s="12" t="s">
        <v>32</v>
      </c>
      <c r="C12" s="13">
        <v>35748</v>
      </c>
      <c r="D12" s="13">
        <v>881</v>
      </c>
      <c r="E12" s="13">
        <v>350</v>
      </c>
      <c r="F12" s="14">
        <f t="shared" si="0"/>
        <v>0.39727582292849034</v>
      </c>
      <c r="G12" s="13">
        <v>531</v>
      </c>
      <c r="H12" s="13">
        <f t="shared" si="1"/>
        <v>102.13714285714286</v>
      </c>
      <c r="I12" s="13">
        <f t="shared" si="2"/>
        <v>40.57661748013621</v>
      </c>
      <c r="J12" s="13">
        <v>2036</v>
      </c>
      <c r="K12" s="13">
        <v>1</v>
      </c>
      <c r="L12" s="13">
        <v>866593</v>
      </c>
      <c r="M12" s="17">
        <f t="shared" si="3"/>
        <v>0.041251198659578374</v>
      </c>
      <c r="N12" s="13">
        <f t="shared" si="4"/>
        <v>9</v>
      </c>
      <c r="O12" s="13">
        <v>17055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2:29" ht="13.5">
      <c r="B13" s="12" t="s">
        <v>33</v>
      </c>
      <c r="C13" s="13">
        <v>7406</v>
      </c>
      <c r="D13" s="13">
        <v>1047</v>
      </c>
      <c r="E13" s="13">
        <v>185</v>
      </c>
      <c r="F13" s="14">
        <f t="shared" si="0"/>
        <v>0.1766953199617956</v>
      </c>
      <c r="G13" s="13">
        <v>862</v>
      </c>
      <c r="H13" s="13">
        <f t="shared" si="1"/>
        <v>40.03243243243243</v>
      </c>
      <c r="I13" s="13">
        <f t="shared" si="2"/>
        <v>7.073543457497612</v>
      </c>
      <c r="J13" s="13">
        <v>1050</v>
      </c>
      <c r="K13" s="13">
        <v>1</v>
      </c>
      <c r="L13" s="13">
        <v>866593</v>
      </c>
      <c r="M13" s="17">
        <f t="shared" si="3"/>
        <v>0.008546111034822576</v>
      </c>
      <c r="N13" s="13">
        <f t="shared" si="4"/>
        <v>10</v>
      </c>
      <c r="O13" s="13">
        <v>3494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2:29" ht="13.5">
      <c r="B14" s="12" t="s">
        <v>34</v>
      </c>
      <c r="C14" s="13">
        <v>5882</v>
      </c>
      <c r="D14" s="13">
        <v>583</v>
      </c>
      <c r="E14" s="13">
        <v>173</v>
      </c>
      <c r="F14" s="14">
        <f t="shared" si="0"/>
        <v>0.2967409948542024</v>
      </c>
      <c r="G14" s="13">
        <v>410</v>
      </c>
      <c r="H14" s="13">
        <f t="shared" si="1"/>
        <v>34</v>
      </c>
      <c r="I14" s="13">
        <f t="shared" si="2"/>
        <v>10.089193825042882</v>
      </c>
      <c r="J14" s="13">
        <v>754</v>
      </c>
      <c r="K14" s="13">
        <v>1</v>
      </c>
      <c r="L14" s="13">
        <v>866593</v>
      </c>
      <c r="M14" s="17">
        <f t="shared" si="3"/>
        <v>0.006787500014424303</v>
      </c>
      <c r="N14" s="13">
        <f t="shared" si="4"/>
        <v>11</v>
      </c>
      <c r="O14" s="13">
        <v>4738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2:29" ht="13.5">
      <c r="B15" s="12" t="s">
        <v>35</v>
      </c>
      <c r="C15" s="13">
        <v>2793</v>
      </c>
      <c r="D15" s="13">
        <v>108</v>
      </c>
      <c r="E15" s="13">
        <v>21</v>
      </c>
      <c r="F15" s="14">
        <f t="shared" si="0"/>
        <v>0.19444444444444445</v>
      </c>
      <c r="G15" s="13">
        <v>87</v>
      </c>
      <c r="H15" s="13">
        <f t="shared" si="1"/>
        <v>133</v>
      </c>
      <c r="I15" s="13">
        <f t="shared" si="2"/>
        <v>25.86111111111111</v>
      </c>
      <c r="J15" s="13">
        <v>770</v>
      </c>
      <c r="K15" s="13">
        <v>1</v>
      </c>
      <c r="L15" s="13">
        <v>866593</v>
      </c>
      <c r="M15" s="17">
        <f t="shared" si="3"/>
        <v>0.0032229662598243928</v>
      </c>
      <c r="N15" s="13">
        <f t="shared" si="4"/>
        <v>12</v>
      </c>
      <c r="O15" s="13">
        <v>1637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2:29" ht="13.5">
      <c r="B16" s="12" t="s">
        <v>36</v>
      </c>
      <c r="C16" s="13">
        <v>2057</v>
      </c>
      <c r="D16" s="13">
        <v>109</v>
      </c>
      <c r="E16" s="13">
        <v>59</v>
      </c>
      <c r="F16" s="14">
        <f t="shared" si="0"/>
        <v>0.5412844036697247</v>
      </c>
      <c r="G16" s="13">
        <v>50</v>
      </c>
      <c r="H16" s="13">
        <f t="shared" si="1"/>
        <v>34.86440677966102</v>
      </c>
      <c r="I16" s="13">
        <f t="shared" si="2"/>
        <v>18.871559633027523</v>
      </c>
      <c r="J16" s="13">
        <v>204</v>
      </c>
      <c r="K16" s="13">
        <v>1</v>
      </c>
      <c r="L16" s="13">
        <v>866593</v>
      </c>
      <c r="M16" s="17">
        <f t="shared" si="3"/>
        <v>0.002373663299842025</v>
      </c>
      <c r="N16" s="13">
        <f t="shared" si="4"/>
        <v>13</v>
      </c>
      <c r="O16" s="13">
        <v>1191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2:29" ht="13.5">
      <c r="B17" s="12" t="s">
        <v>37</v>
      </c>
      <c r="C17" s="13">
        <v>1903</v>
      </c>
      <c r="D17" s="13">
        <v>377</v>
      </c>
      <c r="E17" s="13">
        <v>120</v>
      </c>
      <c r="F17" s="14">
        <f t="shared" si="0"/>
        <v>0.3183023872679045</v>
      </c>
      <c r="G17" s="13">
        <v>257</v>
      </c>
      <c r="H17" s="13">
        <f t="shared" si="1"/>
        <v>15.858333333333333</v>
      </c>
      <c r="I17" s="13">
        <f t="shared" si="2"/>
        <v>5.047745358090186</v>
      </c>
      <c r="J17" s="13">
        <v>206</v>
      </c>
      <c r="K17" s="13">
        <v>1</v>
      </c>
      <c r="L17" s="13">
        <v>866593</v>
      </c>
      <c r="M17" s="17">
        <f t="shared" si="3"/>
        <v>0.0021959558870196273</v>
      </c>
      <c r="N17" s="13">
        <f t="shared" si="4"/>
        <v>14</v>
      </c>
      <c r="O17" s="13">
        <v>1500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2:29" ht="13.5">
      <c r="B18" s="12" t="s">
        <v>39</v>
      </c>
      <c r="C18" s="13">
        <v>1627</v>
      </c>
      <c r="D18" s="13">
        <v>153</v>
      </c>
      <c r="E18" s="13">
        <v>32</v>
      </c>
      <c r="F18" s="14">
        <f t="shared" si="0"/>
        <v>0.20915032679738563</v>
      </c>
      <c r="G18" s="13">
        <v>121</v>
      </c>
      <c r="H18" s="13">
        <f t="shared" si="1"/>
        <v>50.84375</v>
      </c>
      <c r="I18" s="13">
        <f t="shared" si="2"/>
        <v>10.633986928104575</v>
      </c>
      <c r="J18" s="13">
        <v>795</v>
      </c>
      <c r="K18" s="13">
        <v>1</v>
      </c>
      <c r="L18" s="13">
        <v>866593</v>
      </c>
      <c r="M18" s="17">
        <f t="shared" si="3"/>
        <v>0.0018774672770262395</v>
      </c>
      <c r="N18" s="13">
        <f t="shared" si="4"/>
        <v>15</v>
      </c>
      <c r="O18" s="13">
        <v>1174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2:29" ht="13.5">
      <c r="B19" s="12" t="s">
        <v>38</v>
      </c>
      <c r="C19" s="13">
        <v>1601</v>
      </c>
      <c r="D19" s="13">
        <v>138</v>
      </c>
      <c r="E19" s="13">
        <v>22</v>
      </c>
      <c r="F19" s="14">
        <f t="shared" si="0"/>
        <v>0.15942028985507245</v>
      </c>
      <c r="G19" s="13">
        <v>116</v>
      </c>
      <c r="H19" s="13">
        <f t="shared" si="1"/>
        <v>72.77272727272727</v>
      </c>
      <c r="I19" s="13">
        <f t="shared" si="2"/>
        <v>11.601449275362318</v>
      </c>
      <c r="J19" s="13">
        <v>573</v>
      </c>
      <c r="K19" s="13">
        <v>1</v>
      </c>
      <c r="L19" s="13">
        <v>866593</v>
      </c>
      <c r="M19" s="17">
        <f t="shared" si="3"/>
        <v>0.0018474647268094712</v>
      </c>
      <c r="N19" s="13">
        <f t="shared" si="4"/>
        <v>16</v>
      </c>
      <c r="O19" s="13">
        <v>1463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2:29" ht="13.5">
      <c r="B20" s="12" t="s">
        <v>40</v>
      </c>
      <c r="C20" s="13">
        <v>1183</v>
      </c>
      <c r="D20" s="13">
        <v>67</v>
      </c>
      <c r="E20" s="13">
        <v>22</v>
      </c>
      <c r="F20" s="14">
        <f t="shared" si="0"/>
        <v>0.3283582089552239</v>
      </c>
      <c r="G20" s="13">
        <v>45</v>
      </c>
      <c r="H20" s="13">
        <f t="shared" si="1"/>
        <v>53.77272727272727</v>
      </c>
      <c r="I20" s="13">
        <f t="shared" si="2"/>
        <v>17.65671641791045</v>
      </c>
      <c r="J20" s="13">
        <v>522</v>
      </c>
      <c r="K20" s="13">
        <v>1</v>
      </c>
      <c r="L20" s="13">
        <v>866593</v>
      </c>
      <c r="M20" s="17">
        <f t="shared" si="3"/>
        <v>0.0013651160348629634</v>
      </c>
      <c r="N20" s="13">
        <f t="shared" si="4"/>
        <v>17</v>
      </c>
      <c r="O20" s="13">
        <v>1031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2:29" ht="13.5">
      <c r="B21" s="12" t="s">
        <v>41</v>
      </c>
      <c r="C21" s="13">
        <v>1177</v>
      </c>
      <c r="D21" s="13">
        <v>529</v>
      </c>
      <c r="E21" s="13">
        <v>51</v>
      </c>
      <c r="F21" s="14">
        <f t="shared" si="0"/>
        <v>0.09640831758034027</v>
      </c>
      <c r="G21" s="13">
        <v>478</v>
      </c>
      <c r="H21" s="13">
        <f t="shared" si="1"/>
        <v>23.07843137254902</v>
      </c>
      <c r="I21" s="13">
        <f t="shared" si="2"/>
        <v>2.224952741020794</v>
      </c>
      <c r="J21" s="13">
        <v>156</v>
      </c>
      <c r="K21" s="13">
        <v>1</v>
      </c>
      <c r="L21" s="13">
        <v>866593</v>
      </c>
      <c r="M21" s="17">
        <f t="shared" si="3"/>
        <v>0.0013581923694283246</v>
      </c>
      <c r="N21" s="13">
        <f t="shared" si="4"/>
        <v>18</v>
      </c>
      <c r="O21" s="13">
        <v>851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2:29" ht="13.5">
      <c r="B22" s="12" t="s">
        <v>42</v>
      </c>
      <c r="C22" s="13">
        <v>862</v>
      </c>
      <c r="D22" s="13">
        <v>243</v>
      </c>
      <c r="E22" s="13">
        <v>54</v>
      </c>
      <c r="F22" s="14">
        <f t="shared" si="0"/>
        <v>0.2222222222222222</v>
      </c>
      <c r="G22" s="13">
        <v>189</v>
      </c>
      <c r="H22" s="13">
        <f t="shared" si="1"/>
        <v>15.962962962962964</v>
      </c>
      <c r="I22" s="13">
        <f t="shared" si="2"/>
        <v>3.5473251028806585</v>
      </c>
      <c r="J22" s="13">
        <v>200</v>
      </c>
      <c r="K22" s="13">
        <v>1</v>
      </c>
      <c r="L22" s="13">
        <v>866593</v>
      </c>
      <c r="M22" s="17">
        <f t="shared" si="3"/>
        <v>0.000994699934109784</v>
      </c>
      <c r="N22" s="13">
        <f t="shared" si="4"/>
        <v>19</v>
      </c>
      <c r="O22" s="13">
        <v>697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2:29" ht="13.5">
      <c r="B23" s="12" t="s">
        <v>45</v>
      </c>
      <c r="C23" s="13">
        <v>704</v>
      </c>
      <c r="D23" s="13">
        <v>147</v>
      </c>
      <c r="E23" s="13">
        <v>25</v>
      </c>
      <c r="F23" s="14">
        <f t="shared" si="0"/>
        <v>0.17006802721088435</v>
      </c>
      <c r="G23" s="13">
        <v>122</v>
      </c>
      <c r="H23" s="13">
        <f t="shared" si="1"/>
        <v>28.16</v>
      </c>
      <c r="I23" s="13">
        <f t="shared" si="2"/>
        <v>4.789115646258503</v>
      </c>
      <c r="J23" s="13">
        <v>161</v>
      </c>
      <c r="K23" s="13">
        <v>1</v>
      </c>
      <c r="L23" s="13">
        <v>866593</v>
      </c>
      <c r="M23" s="17">
        <f t="shared" si="3"/>
        <v>0.0008123767443309604</v>
      </c>
      <c r="N23" s="13">
        <f t="shared" si="4"/>
        <v>20</v>
      </c>
      <c r="O23" s="13">
        <v>600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2:29" ht="13.5">
      <c r="B24" s="12" t="s">
        <v>43</v>
      </c>
      <c r="C24" s="13">
        <v>650</v>
      </c>
      <c r="D24" s="13">
        <v>211</v>
      </c>
      <c r="E24" s="13">
        <v>47</v>
      </c>
      <c r="F24" s="14">
        <f t="shared" si="0"/>
        <v>0.22274881516587677</v>
      </c>
      <c r="G24" s="13">
        <v>164</v>
      </c>
      <c r="H24" s="13">
        <f t="shared" si="1"/>
        <v>13.829787234042554</v>
      </c>
      <c r="I24" s="13">
        <f t="shared" si="2"/>
        <v>3.080568720379147</v>
      </c>
      <c r="J24" s="13">
        <v>175</v>
      </c>
      <c r="K24" s="13">
        <v>1</v>
      </c>
      <c r="L24" s="13">
        <v>866593</v>
      </c>
      <c r="M24" s="17">
        <f t="shared" si="3"/>
        <v>0.0007500637554192106</v>
      </c>
      <c r="N24" s="13">
        <f t="shared" si="4"/>
        <v>21</v>
      </c>
      <c r="O24" s="13">
        <v>610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2:29" ht="13.5">
      <c r="B25" s="12" t="s">
        <v>44</v>
      </c>
      <c r="C25" s="13">
        <v>639</v>
      </c>
      <c r="D25" s="13">
        <v>200</v>
      </c>
      <c r="E25" s="13">
        <v>42</v>
      </c>
      <c r="F25" s="14">
        <f t="shared" si="0"/>
        <v>0.21</v>
      </c>
      <c r="G25" s="13">
        <v>158</v>
      </c>
      <c r="H25" s="13">
        <f t="shared" si="1"/>
        <v>15.214285714285714</v>
      </c>
      <c r="I25" s="13">
        <f t="shared" si="2"/>
        <v>3.195</v>
      </c>
      <c r="J25" s="13">
        <v>106</v>
      </c>
      <c r="K25" s="13">
        <v>1</v>
      </c>
      <c r="L25" s="13">
        <v>866593</v>
      </c>
      <c r="M25" s="17">
        <f t="shared" si="3"/>
        <v>0.0007373703687890393</v>
      </c>
      <c r="N25" s="13">
        <f t="shared" si="4"/>
        <v>22</v>
      </c>
      <c r="O25" s="13">
        <v>568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2:29" ht="13.5">
      <c r="B26" s="12" t="s">
        <v>46</v>
      </c>
      <c r="C26" s="13">
        <v>484</v>
      </c>
      <c r="D26" s="13">
        <v>105</v>
      </c>
      <c r="E26" s="13">
        <v>21</v>
      </c>
      <c r="F26" s="14">
        <f t="shared" si="0"/>
        <v>0.2</v>
      </c>
      <c r="G26" s="13">
        <v>84</v>
      </c>
      <c r="H26" s="13">
        <f t="shared" si="1"/>
        <v>23.047619047619047</v>
      </c>
      <c r="I26" s="13">
        <f t="shared" si="2"/>
        <v>4.609523809523809</v>
      </c>
      <c r="J26" s="13">
        <v>230</v>
      </c>
      <c r="K26" s="13">
        <v>1</v>
      </c>
      <c r="L26" s="13">
        <v>866593</v>
      </c>
      <c r="M26" s="17">
        <f t="shared" si="3"/>
        <v>0.0005585090117275353</v>
      </c>
      <c r="N26" s="13">
        <f t="shared" si="4"/>
        <v>23</v>
      </c>
      <c r="O26" s="13">
        <v>435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2:29" ht="13.5">
      <c r="B27" s="12" t="s">
        <v>47</v>
      </c>
      <c r="C27" s="13">
        <v>426</v>
      </c>
      <c r="D27" s="13">
        <v>94</v>
      </c>
      <c r="E27" s="13">
        <v>28</v>
      </c>
      <c r="F27" s="14">
        <f t="shared" si="0"/>
        <v>0.2978723404255319</v>
      </c>
      <c r="G27" s="13">
        <v>66</v>
      </c>
      <c r="H27" s="13">
        <f t="shared" si="1"/>
        <v>15.214285714285714</v>
      </c>
      <c r="I27" s="13">
        <f t="shared" si="2"/>
        <v>4.531914893617022</v>
      </c>
      <c r="J27" s="13">
        <v>145</v>
      </c>
      <c r="K27" s="13">
        <v>1</v>
      </c>
      <c r="L27" s="13">
        <v>866593</v>
      </c>
      <c r="M27" s="18">
        <f t="shared" si="3"/>
        <v>0.0004915802458593596</v>
      </c>
      <c r="N27" s="13">
        <f t="shared" si="4"/>
        <v>24</v>
      </c>
      <c r="O27" s="13">
        <v>371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spans="2:29" ht="13.5">
      <c r="B28" s="12" t="s">
        <v>48</v>
      </c>
      <c r="C28" s="13">
        <v>281</v>
      </c>
      <c r="D28" s="13">
        <v>63</v>
      </c>
      <c r="E28" s="13">
        <v>10</v>
      </c>
      <c r="F28" s="14">
        <f t="shared" si="0"/>
        <v>0.15873015873015872</v>
      </c>
      <c r="G28" s="13">
        <v>53</v>
      </c>
      <c r="H28" s="13">
        <f t="shared" si="1"/>
        <v>28.1</v>
      </c>
      <c r="I28" s="13">
        <f t="shared" si="2"/>
        <v>4.4603174603174605</v>
      </c>
      <c r="J28" s="13">
        <v>184</v>
      </c>
      <c r="K28" s="13">
        <v>1</v>
      </c>
      <c r="L28" s="13">
        <v>866593</v>
      </c>
      <c r="M28" s="18">
        <f t="shared" si="3"/>
        <v>0.00032425833118892027</v>
      </c>
      <c r="N28" s="13">
        <f t="shared" si="4"/>
        <v>25</v>
      </c>
      <c r="O28" s="13">
        <v>191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2:29" ht="13.5">
      <c r="B29" s="12" t="s">
        <v>49</v>
      </c>
      <c r="C29" s="13">
        <v>264</v>
      </c>
      <c r="D29" s="13">
        <v>99</v>
      </c>
      <c r="E29" s="13">
        <v>13</v>
      </c>
      <c r="F29" s="14">
        <f t="shared" si="0"/>
        <v>0.13131313131313133</v>
      </c>
      <c r="G29" s="13">
        <v>86</v>
      </c>
      <c r="H29" s="13">
        <f t="shared" si="1"/>
        <v>20.307692307692307</v>
      </c>
      <c r="I29" s="13">
        <f t="shared" si="2"/>
        <v>2.6666666666666665</v>
      </c>
      <c r="J29" s="13">
        <v>172</v>
      </c>
      <c r="K29" s="13">
        <v>1</v>
      </c>
      <c r="L29" s="13">
        <v>866593</v>
      </c>
      <c r="M29" s="18">
        <f t="shared" si="3"/>
        <v>0.0003046412791241102</v>
      </c>
      <c r="N29" s="13">
        <f t="shared" si="4"/>
        <v>26</v>
      </c>
      <c r="O29" s="13">
        <v>164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2:29" ht="13.5">
      <c r="B30" s="12" t="s">
        <v>50</v>
      </c>
      <c r="C30" s="13">
        <v>203</v>
      </c>
      <c r="D30" s="13">
        <v>43</v>
      </c>
      <c r="E30" s="13">
        <v>16</v>
      </c>
      <c r="F30" s="14">
        <f t="shared" si="0"/>
        <v>0.37209302325581395</v>
      </c>
      <c r="G30" s="13">
        <v>27</v>
      </c>
      <c r="H30" s="13">
        <f t="shared" si="1"/>
        <v>12.6875</v>
      </c>
      <c r="I30" s="13">
        <f t="shared" si="2"/>
        <v>4.72093023255814</v>
      </c>
      <c r="J30" s="13">
        <v>51</v>
      </c>
      <c r="K30" s="13">
        <v>1</v>
      </c>
      <c r="L30" s="13">
        <v>866593</v>
      </c>
      <c r="M30" s="18">
        <f t="shared" si="3"/>
        <v>0.00023425068053861502</v>
      </c>
      <c r="N30" s="13">
        <f t="shared" si="4"/>
        <v>27</v>
      </c>
      <c r="O30" s="13">
        <v>188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2:29" ht="13.5">
      <c r="B31" s="12" t="s">
        <v>51</v>
      </c>
      <c r="C31" s="13">
        <v>190</v>
      </c>
      <c r="D31" s="13">
        <v>116</v>
      </c>
      <c r="E31" s="13">
        <v>19</v>
      </c>
      <c r="F31" s="14">
        <f t="shared" si="0"/>
        <v>0.16379310344827586</v>
      </c>
      <c r="G31" s="13">
        <v>97</v>
      </c>
      <c r="H31" s="13">
        <f t="shared" si="1"/>
        <v>10</v>
      </c>
      <c r="I31" s="13">
        <f t="shared" si="2"/>
        <v>1.6379310344827587</v>
      </c>
      <c r="J31" s="13">
        <v>70</v>
      </c>
      <c r="K31" s="13">
        <v>1</v>
      </c>
      <c r="L31" s="13">
        <v>866593</v>
      </c>
      <c r="M31" s="18">
        <f t="shared" si="3"/>
        <v>0.0002192494054302308</v>
      </c>
      <c r="N31" s="13">
        <f t="shared" si="4"/>
        <v>28</v>
      </c>
      <c r="O31" s="13">
        <v>181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2:29" ht="13.5">
      <c r="B32" s="12" t="s">
        <v>52</v>
      </c>
      <c r="C32" s="13">
        <v>160</v>
      </c>
      <c r="D32" s="13">
        <v>72</v>
      </c>
      <c r="E32" s="13">
        <v>16</v>
      </c>
      <c r="F32" s="14">
        <f t="shared" si="0"/>
        <v>0.2222222222222222</v>
      </c>
      <c r="G32" s="13">
        <v>56</v>
      </c>
      <c r="H32" s="13">
        <f t="shared" si="1"/>
        <v>10</v>
      </c>
      <c r="I32" s="13">
        <f t="shared" si="2"/>
        <v>2.2222222222222223</v>
      </c>
      <c r="J32" s="13">
        <v>29</v>
      </c>
      <c r="K32" s="13">
        <v>1</v>
      </c>
      <c r="L32" s="13">
        <v>866593</v>
      </c>
      <c r="M32" s="18">
        <f t="shared" si="3"/>
        <v>0.00018463107825703647</v>
      </c>
      <c r="N32" s="13">
        <f t="shared" si="4"/>
        <v>29</v>
      </c>
      <c r="O32" s="13">
        <v>153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2:29" ht="13.5">
      <c r="B33" s="12" t="s">
        <v>53</v>
      </c>
      <c r="C33" s="13">
        <v>130</v>
      </c>
      <c r="D33" s="13">
        <v>29</v>
      </c>
      <c r="E33" s="13">
        <v>9</v>
      </c>
      <c r="F33" s="14">
        <f t="shared" si="0"/>
        <v>0.3103448275862069</v>
      </c>
      <c r="G33" s="13">
        <v>20</v>
      </c>
      <c r="H33" s="13">
        <f t="shared" si="1"/>
        <v>14.444444444444445</v>
      </c>
      <c r="I33" s="13">
        <f t="shared" si="2"/>
        <v>4.482758620689655</v>
      </c>
      <c r="J33" s="13">
        <v>88</v>
      </c>
      <c r="K33" s="13">
        <v>1</v>
      </c>
      <c r="L33" s="13">
        <v>866593</v>
      </c>
      <c r="M33" s="18">
        <f t="shared" si="3"/>
        <v>0.00015001275108384213</v>
      </c>
      <c r="N33" s="13">
        <f t="shared" si="4"/>
        <v>30</v>
      </c>
      <c r="O33" s="13">
        <v>107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2:29" ht="13.5">
      <c r="B34" s="12" t="s">
        <v>54</v>
      </c>
      <c r="C34" s="13">
        <v>110</v>
      </c>
      <c r="D34" s="13">
        <v>48</v>
      </c>
      <c r="E34" s="13">
        <v>14</v>
      </c>
      <c r="F34" s="14">
        <f t="shared" si="0"/>
        <v>0.2916666666666667</v>
      </c>
      <c r="G34" s="13">
        <v>34</v>
      </c>
      <c r="H34" s="13">
        <f t="shared" si="1"/>
        <v>7.857142857142857</v>
      </c>
      <c r="I34" s="13">
        <f t="shared" si="2"/>
        <v>2.2916666666666665</v>
      </c>
      <c r="J34" s="13">
        <v>47</v>
      </c>
      <c r="K34" s="13">
        <v>1</v>
      </c>
      <c r="L34" s="13">
        <v>866593</v>
      </c>
      <c r="M34" s="18">
        <f t="shared" si="3"/>
        <v>0.00012693386630171257</v>
      </c>
      <c r="N34" s="13">
        <f t="shared" si="4"/>
        <v>31</v>
      </c>
      <c r="O34" s="13">
        <v>92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2:29" ht="13.5">
      <c r="B35" s="12" t="s">
        <v>55</v>
      </c>
      <c r="C35" s="13">
        <v>81</v>
      </c>
      <c r="D35" s="13">
        <v>132</v>
      </c>
      <c r="E35" s="13">
        <v>16</v>
      </c>
      <c r="F35" s="14">
        <f t="shared" si="0"/>
        <v>0.12121212121212122</v>
      </c>
      <c r="G35" s="13">
        <v>116</v>
      </c>
      <c r="H35" s="13">
        <f t="shared" si="1"/>
        <v>5.0625</v>
      </c>
      <c r="I35" s="13">
        <f t="shared" si="2"/>
        <v>0.6136363636363636</v>
      </c>
      <c r="J35" s="13">
        <v>28</v>
      </c>
      <c r="K35" s="13">
        <v>1</v>
      </c>
      <c r="L35" s="13">
        <v>866593</v>
      </c>
      <c r="M35" s="18">
        <f t="shared" si="3"/>
        <v>9.34694833676247E-05</v>
      </c>
      <c r="N35" s="13">
        <f t="shared" si="4"/>
        <v>32</v>
      </c>
      <c r="O35" s="13">
        <v>61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2:29" ht="13.5">
      <c r="B36" s="12" t="s">
        <v>56</v>
      </c>
      <c r="C36" s="13">
        <v>75</v>
      </c>
      <c r="D36" s="13">
        <v>41</v>
      </c>
      <c r="E36" s="13">
        <v>7</v>
      </c>
      <c r="F36" s="14">
        <f t="shared" si="0"/>
        <v>0.17073170731707318</v>
      </c>
      <c r="G36" s="13">
        <v>34</v>
      </c>
      <c r="H36" s="13">
        <f t="shared" si="1"/>
        <v>10.714285714285714</v>
      </c>
      <c r="I36" s="13">
        <f t="shared" si="2"/>
        <v>1.829268292682927</v>
      </c>
      <c r="J36" s="13">
        <v>41</v>
      </c>
      <c r="K36" s="13">
        <v>4</v>
      </c>
      <c r="L36" s="13">
        <v>866593</v>
      </c>
      <c r="M36" s="18">
        <f t="shared" si="3"/>
        <v>8.654581793298585E-05</v>
      </c>
      <c r="N36" s="13">
        <f t="shared" si="4"/>
        <v>33</v>
      </c>
      <c r="O36" s="13">
        <v>70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2:29" ht="13.5">
      <c r="B37" s="12" t="s">
        <v>57</v>
      </c>
      <c r="C37" s="13">
        <v>74</v>
      </c>
      <c r="D37" s="13">
        <v>41</v>
      </c>
      <c r="E37" s="13">
        <v>6</v>
      </c>
      <c r="F37" s="14">
        <f t="shared" si="0"/>
        <v>0.14634146341463414</v>
      </c>
      <c r="G37" s="13">
        <v>35</v>
      </c>
      <c r="H37" s="13">
        <f t="shared" si="1"/>
        <v>12.333333333333334</v>
      </c>
      <c r="I37" s="13">
        <f t="shared" si="2"/>
        <v>1.8048780487804879</v>
      </c>
      <c r="J37" s="13">
        <v>49</v>
      </c>
      <c r="K37" s="13">
        <v>1</v>
      </c>
      <c r="L37" s="13">
        <v>866593</v>
      </c>
      <c r="M37" s="18">
        <f t="shared" si="3"/>
        <v>8.539187369387937E-05</v>
      </c>
      <c r="N37" s="13">
        <f t="shared" si="4"/>
        <v>34</v>
      </c>
      <c r="O37" s="13">
        <v>63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2:29" ht="13.5">
      <c r="B38" s="12" t="s">
        <v>58</v>
      </c>
      <c r="C38" s="13">
        <v>66</v>
      </c>
      <c r="D38" s="13">
        <v>72</v>
      </c>
      <c r="E38" s="13">
        <v>12</v>
      </c>
      <c r="F38" s="14">
        <f t="shared" si="0"/>
        <v>0.16666666666666666</v>
      </c>
      <c r="G38" s="13">
        <v>60</v>
      </c>
      <c r="H38" s="13">
        <f t="shared" si="1"/>
        <v>5.5</v>
      </c>
      <c r="I38" s="13">
        <f t="shared" si="2"/>
        <v>0.9166666666666666</v>
      </c>
      <c r="J38" s="13">
        <v>20</v>
      </c>
      <c r="K38" s="13">
        <v>1</v>
      </c>
      <c r="L38" s="13">
        <v>866593</v>
      </c>
      <c r="M38" s="18">
        <f t="shared" si="3"/>
        <v>7.616031978102755E-05</v>
      </c>
      <c r="N38" s="13">
        <f t="shared" si="4"/>
        <v>35</v>
      </c>
      <c r="O38" s="13">
        <v>52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2:29" ht="13.5">
      <c r="B39" s="12" t="s">
        <v>59</v>
      </c>
      <c r="C39" s="13">
        <v>61</v>
      </c>
      <c r="D39" s="13">
        <v>15</v>
      </c>
      <c r="E39" s="13">
        <v>6</v>
      </c>
      <c r="F39" s="14">
        <f t="shared" si="0"/>
        <v>0.4</v>
      </c>
      <c r="G39" s="13">
        <v>9</v>
      </c>
      <c r="H39" s="13">
        <f t="shared" si="1"/>
        <v>10.166666666666666</v>
      </c>
      <c r="I39" s="13">
        <f t="shared" si="2"/>
        <v>4.066666666666666</v>
      </c>
      <c r="J39" s="13">
        <v>32</v>
      </c>
      <c r="K39" s="13">
        <v>1</v>
      </c>
      <c r="L39" s="13">
        <v>866593</v>
      </c>
      <c r="M39" s="18">
        <f t="shared" si="3"/>
        <v>7.039059858549516E-05</v>
      </c>
      <c r="N39" s="13">
        <f t="shared" si="4"/>
        <v>36</v>
      </c>
      <c r="O39" s="13">
        <v>56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  <row r="40" spans="2:29" ht="13.5">
      <c r="B40" s="12" t="s">
        <v>60</v>
      </c>
      <c r="C40" s="13">
        <v>58</v>
      </c>
      <c r="D40" s="13">
        <v>14</v>
      </c>
      <c r="E40" s="13">
        <v>3</v>
      </c>
      <c r="F40" s="14">
        <f t="shared" si="0"/>
        <v>0.21428571428571427</v>
      </c>
      <c r="G40" s="13">
        <v>11</v>
      </c>
      <c r="H40" s="13">
        <f t="shared" si="1"/>
        <v>19.333333333333332</v>
      </c>
      <c r="I40" s="13">
        <f t="shared" si="2"/>
        <v>4.142857142857143</v>
      </c>
      <c r="J40" s="13">
        <v>56</v>
      </c>
      <c r="K40" s="13">
        <v>1</v>
      </c>
      <c r="L40" s="13">
        <v>866593</v>
      </c>
      <c r="M40" s="18">
        <f t="shared" si="3"/>
        <v>6.692876586817572E-05</v>
      </c>
      <c r="N40" s="13">
        <f t="shared" si="4"/>
        <v>37</v>
      </c>
      <c r="O40" s="13">
        <v>47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2:29" ht="13.5">
      <c r="B41" s="12" t="s">
        <v>61</v>
      </c>
      <c r="C41" s="13">
        <v>57</v>
      </c>
      <c r="D41" s="13">
        <v>22</v>
      </c>
      <c r="E41" s="13">
        <v>6</v>
      </c>
      <c r="F41" s="14">
        <f t="shared" si="0"/>
        <v>0.2727272727272727</v>
      </c>
      <c r="G41" s="13">
        <v>16</v>
      </c>
      <c r="H41" s="13">
        <f t="shared" si="1"/>
        <v>9.5</v>
      </c>
      <c r="I41" s="13">
        <f t="shared" si="2"/>
        <v>2.590909090909091</v>
      </c>
      <c r="J41" s="13">
        <v>34</v>
      </c>
      <c r="K41" s="13">
        <v>1</v>
      </c>
      <c r="L41" s="13">
        <v>866593</v>
      </c>
      <c r="M41" s="18">
        <f t="shared" si="3"/>
        <v>6.577482162906924E-05</v>
      </c>
      <c r="N41" s="13">
        <f t="shared" si="4"/>
        <v>38</v>
      </c>
      <c r="O41" s="13">
        <v>55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</row>
    <row r="42" spans="2:29" ht="13.5">
      <c r="B42" s="12" t="s">
        <v>62</v>
      </c>
      <c r="C42" s="13">
        <v>35</v>
      </c>
      <c r="D42" s="13">
        <v>10</v>
      </c>
      <c r="E42" s="13">
        <v>4</v>
      </c>
      <c r="F42" s="14">
        <f t="shared" si="0"/>
        <v>0.4</v>
      </c>
      <c r="G42" s="13">
        <v>6</v>
      </c>
      <c r="H42" s="13">
        <f t="shared" si="1"/>
        <v>8.75</v>
      </c>
      <c r="I42" s="13">
        <f t="shared" si="2"/>
        <v>3.5</v>
      </c>
      <c r="J42" s="13">
        <v>21</v>
      </c>
      <c r="K42" s="13">
        <v>1</v>
      </c>
      <c r="L42" s="13">
        <v>866593</v>
      </c>
      <c r="M42" s="20">
        <f t="shared" si="3"/>
        <v>4.038804836872673E-05</v>
      </c>
      <c r="N42" s="13">
        <f t="shared" si="4"/>
        <v>39</v>
      </c>
      <c r="O42" s="13">
        <v>28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</row>
    <row r="43" spans="2:29" ht="13.5">
      <c r="B43" s="12" t="s">
        <v>63</v>
      </c>
      <c r="C43" s="13">
        <v>24</v>
      </c>
      <c r="D43" s="13">
        <v>95</v>
      </c>
      <c r="E43" s="13">
        <v>16</v>
      </c>
      <c r="F43" s="14">
        <f t="shared" si="0"/>
        <v>0.16842105263157894</v>
      </c>
      <c r="G43" s="13">
        <v>79</v>
      </c>
      <c r="H43" s="13">
        <f t="shared" si="1"/>
        <v>1.5</v>
      </c>
      <c r="I43" s="13">
        <f t="shared" si="2"/>
        <v>0.25263157894736843</v>
      </c>
      <c r="J43" s="13">
        <v>4</v>
      </c>
      <c r="K43" s="13">
        <v>1</v>
      </c>
      <c r="L43" s="13">
        <v>866593</v>
      </c>
      <c r="M43" s="20">
        <f t="shared" si="3"/>
        <v>2.7694661738555468E-05</v>
      </c>
      <c r="N43" s="13">
        <f t="shared" si="4"/>
        <v>40</v>
      </c>
      <c r="O43" s="13">
        <v>18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</row>
    <row r="44" spans="2:29" ht="13.5">
      <c r="B44" s="12" t="s">
        <v>64</v>
      </c>
      <c r="C44" s="13">
        <v>14</v>
      </c>
      <c r="D44" s="13">
        <v>68</v>
      </c>
      <c r="E44" s="13">
        <v>6</v>
      </c>
      <c r="F44" s="14">
        <f t="shared" si="0"/>
        <v>0.08823529411764706</v>
      </c>
      <c r="G44" s="13">
        <v>62</v>
      </c>
      <c r="H44" s="13">
        <f t="shared" si="1"/>
        <v>2.3333333333333335</v>
      </c>
      <c r="I44" s="13">
        <f t="shared" si="2"/>
        <v>0.20588235294117646</v>
      </c>
      <c r="J44" s="13">
        <v>6</v>
      </c>
      <c r="K44" s="13">
        <v>1</v>
      </c>
      <c r="L44" s="13">
        <v>866593</v>
      </c>
      <c r="M44" s="20">
        <f t="shared" si="3"/>
        <v>1.6155219347490692E-05</v>
      </c>
      <c r="N44" s="13">
        <f t="shared" si="4"/>
        <v>41</v>
      </c>
      <c r="O44" s="13">
        <v>13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2:29" ht="13.5">
      <c r="B45" s="12" t="s">
        <v>65</v>
      </c>
      <c r="C45" s="13">
        <v>6</v>
      </c>
      <c r="D45" s="13">
        <v>9</v>
      </c>
      <c r="E45" s="13">
        <v>4</v>
      </c>
      <c r="F45" s="14">
        <f t="shared" si="0"/>
        <v>0.4444444444444444</v>
      </c>
      <c r="G45" s="13">
        <v>5</v>
      </c>
      <c r="H45" s="13">
        <f t="shared" si="1"/>
        <v>1.5</v>
      </c>
      <c r="I45" s="13">
        <f t="shared" si="2"/>
        <v>0.6666666666666666</v>
      </c>
      <c r="J45" s="13">
        <v>3</v>
      </c>
      <c r="K45" s="13">
        <v>1</v>
      </c>
      <c r="L45" s="13">
        <v>866593</v>
      </c>
      <c r="M45" s="20">
        <f t="shared" si="3"/>
        <v>6.923665434638867E-06</v>
      </c>
      <c r="N45" s="13">
        <f t="shared" si="4"/>
        <v>42</v>
      </c>
      <c r="O45" s="13">
        <v>6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</row>
    <row r="46" spans="2:29" ht="13.5">
      <c r="B46" s="12" t="s">
        <v>66</v>
      </c>
      <c r="C46" s="13">
        <v>5</v>
      </c>
      <c r="D46" s="13">
        <v>9</v>
      </c>
      <c r="E46" s="13">
        <v>1</v>
      </c>
      <c r="F46" s="14">
        <f t="shared" si="0"/>
        <v>0.1111111111111111</v>
      </c>
      <c r="G46" s="13">
        <v>8</v>
      </c>
      <c r="H46" s="13">
        <f t="shared" si="1"/>
        <v>5</v>
      </c>
      <c r="I46" s="13">
        <f t="shared" si="2"/>
        <v>0.5555555555555556</v>
      </c>
      <c r="J46" s="13">
        <v>5</v>
      </c>
      <c r="K46" s="13">
        <v>5</v>
      </c>
      <c r="L46" s="13">
        <v>866593</v>
      </c>
      <c r="M46" s="20">
        <f t="shared" si="3"/>
        <v>5.76972119553239E-06</v>
      </c>
      <c r="N46" s="13">
        <f t="shared" si="4"/>
        <v>43</v>
      </c>
      <c r="O46" s="13">
        <v>5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</row>
    <row r="47" spans="2:29" ht="13.5">
      <c r="B47" s="12" t="s">
        <v>67</v>
      </c>
      <c r="C47" s="13">
        <v>5</v>
      </c>
      <c r="D47" s="13">
        <v>7</v>
      </c>
      <c r="E47" s="13">
        <v>3</v>
      </c>
      <c r="F47" s="14">
        <f t="shared" si="0"/>
        <v>0.42857142857142855</v>
      </c>
      <c r="G47" s="13">
        <v>4</v>
      </c>
      <c r="H47" s="13">
        <f t="shared" si="1"/>
        <v>1.6666666666666667</v>
      </c>
      <c r="I47" s="13">
        <f t="shared" si="2"/>
        <v>0.7142857142857143</v>
      </c>
      <c r="J47" s="13">
        <v>3</v>
      </c>
      <c r="K47" s="13">
        <v>1</v>
      </c>
      <c r="L47" s="13">
        <v>866593</v>
      </c>
      <c r="M47" s="20">
        <f t="shared" si="3"/>
        <v>5.76972119553239E-06</v>
      </c>
      <c r="N47" s="13">
        <f t="shared" si="4"/>
        <v>43</v>
      </c>
      <c r="O47" s="13">
        <v>4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</row>
    <row r="48" spans="2:29" ht="13.5">
      <c r="B48" s="12" t="s">
        <v>70</v>
      </c>
      <c r="C48" s="31">
        <v>1</v>
      </c>
      <c r="D48" s="31">
        <v>2</v>
      </c>
      <c r="E48" s="31">
        <v>1</v>
      </c>
      <c r="F48" s="32">
        <v>0.5</v>
      </c>
      <c r="G48" s="31">
        <v>1</v>
      </c>
      <c r="H48" s="31">
        <v>1</v>
      </c>
      <c r="I48" s="31">
        <v>1</v>
      </c>
      <c r="J48" s="31">
        <v>1</v>
      </c>
      <c r="K48" s="31">
        <v>1</v>
      </c>
      <c r="L48" s="33">
        <v>866593</v>
      </c>
      <c r="M48" s="32">
        <v>0</v>
      </c>
      <c r="N48" s="33">
        <v>44</v>
      </c>
      <c r="O48" s="31">
        <v>0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 spans="2:29" ht="13.5">
      <c r="B49" s="12" t="s">
        <v>68</v>
      </c>
      <c r="C49" s="16" t="s">
        <v>137</v>
      </c>
      <c r="D49" s="13">
        <v>4</v>
      </c>
      <c r="E49" s="16" t="s">
        <v>137</v>
      </c>
      <c r="F49" s="16" t="s">
        <v>137</v>
      </c>
      <c r="G49" s="13">
        <v>4</v>
      </c>
      <c r="H49" s="16" t="s">
        <v>137</v>
      </c>
      <c r="I49" s="16" t="s">
        <v>137</v>
      </c>
      <c r="J49" s="16" t="s">
        <v>137</v>
      </c>
      <c r="K49" s="16" t="s">
        <v>137</v>
      </c>
      <c r="L49" s="13">
        <v>866593</v>
      </c>
      <c r="M49" s="28" t="s">
        <v>137</v>
      </c>
      <c r="N49" s="13">
        <v>44</v>
      </c>
      <c r="O49" s="29" t="s">
        <v>137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2:29" ht="13.5">
      <c r="B50" s="12" t="s">
        <v>69</v>
      </c>
      <c r="C50" s="16" t="s">
        <v>137</v>
      </c>
      <c r="D50" s="13">
        <v>4</v>
      </c>
      <c r="E50" s="16" t="s">
        <v>137</v>
      </c>
      <c r="F50" s="16" t="s">
        <v>137</v>
      </c>
      <c r="G50" s="13">
        <v>4</v>
      </c>
      <c r="H50" s="16" t="s">
        <v>137</v>
      </c>
      <c r="I50" s="16" t="s">
        <v>137</v>
      </c>
      <c r="J50" s="16" t="s">
        <v>137</v>
      </c>
      <c r="K50" s="16" t="s">
        <v>137</v>
      </c>
      <c r="L50" s="13">
        <v>866593</v>
      </c>
      <c r="M50" s="28" t="s">
        <v>137</v>
      </c>
      <c r="N50" s="13">
        <v>44</v>
      </c>
      <c r="O50" s="29" t="s">
        <v>137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2:29" ht="13.5">
      <c r="B51" s="12" t="s">
        <v>71</v>
      </c>
      <c r="C51" s="16" t="s">
        <v>137</v>
      </c>
      <c r="D51" s="13">
        <v>1</v>
      </c>
      <c r="E51" s="16" t="s">
        <v>137</v>
      </c>
      <c r="F51" s="16" t="s">
        <v>137</v>
      </c>
      <c r="G51" s="13">
        <v>1</v>
      </c>
      <c r="H51" s="16" t="s">
        <v>137</v>
      </c>
      <c r="I51" s="16" t="s">
        <v>137</v>
      </c>
      <c r="J51" s="16" t="s">
        <v>137</v>
      </c>
      <c r="K51" s="16" t="s">
        <v>137</v>
      </c>
      <c r="L51" s="13">
        <v>866593</v>
      </c>
      <c r="M51" s="28" t="s">
        <v>137</v>
      </c>
      <c r="N51" s="13">
        <v>44</v>
      </c>
      <c r="O51" s="29" t="s">
        <v>137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</row>
    <row r="52" spans="2:29" ht="13.5">
      <c r="B52" s="23" t="s">
        <v>149</v>
      </c>
      <c r="C52" s="24">
        <f>SUM(C4:C51)</f>
        <v>4540373</v>
      </c>
      <c r="D52" s="24">
        <f>SUM(D4:D51)</f>
        <v>121365</v>
      </c>
      <c r="E52" s="24">
        <f>SUM(E4:E51)</f>
        <v>35160</v>
      </c>
      <c r="F52" s="25">
        <f>E52/D52</f>
        <v>0.28970461006056114</v>
      </c>
      <c r="G52" s="24">
        <f>SUM(G4:G51)</f>
        <v>86205</v>
      </c>
      <c r="H52" s="24">
        <f>C52/E52</f>
        <v>129.13461319681457</v>
      </c>
      <c r="I52" s="24">
        <f>C52/D52</f>
        <v>37.410892761504556</v>
      </c>
      <c r="J52" s="24"/>
      <c r="K52" s="24"/>
      <c r="L52" s="24"/>
      <c r="M52" s="24"/>
      <c r="N52" s="24"/>
      <c r="O52" s="24">
        <f>SUM(O4:O51)</f>
        <v>2469534</v>
      </c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s="15" customFormat="1" ht="13.5"/>
    <row r="54" s="15" customFormat="1" ht="13.5"/>
    <row r="55" s="15" customFormat="1" ht="13.5"/>
    <row r="56" s="15" customFormat="1" ht="13.5"/>
    <row r="57" s="15" customFormat="1" ht="13.5"/>
    <row r="58" s="15" customFormat="1" ht="13.5"/>
    <row r="59" s="15" customFormat="1" ht="13.5"/>
    <row r="60" s="15" customFormat="1" ht="13.5"/>
    <row r="61" s="15" customFormat="1" ht="13.5"/>
    <row r="62" s="15" customFormat="1" ht="13.5"/>
    <row r="63" s="15" customFormat="1" ht="13.5"/>
    <row r="64" s="15" customFormat="1" ht="13.5"/>
    <row r="65" s="15" customFormat="1" ht="13.5"/>
    <row r="66" s="15" customFormat="1" ht="13.5"/>
    <row r="67" s="15" customFormat="1" ht="13.5"/>
    <row r="68" s="15" customFormat="1" ht="13.5"/>
    <row r="69" s="15" customFormat="1" ht="13.5"/>
    <row r="70" s="15" customFormat="1" ht="13.5"/>
    <row r="71" s="15" customFormat="1" ht="13.5"/>
    <row r="72" s="15" customFormat="1" ht="13.5"/>
    <row r="73" s="15" customFormat="1" ht="13.5"/>
    <row r="74" s="15" customFormat="1" ht="13.5"/>
    <row r="75" s="15" customFormat="1" ht="13.5"/>
    <row r="76" s="15" customFormat="1" ht="13.5"/>
    <row r="77" s="15" customFormat="1" ht="13.5"/>
    <row r="78" s="15" customFormat="1" ht="13.5"/>
    <row r="79" s="15" customFormat="1" ht="13.5"/>
    <row r="80" s="15" customFormat="1" ht="13.5"/>
    <row r="81" s="15" customFormat="1" ht="13.5"/>
    <row r="82" s="15" customFormat="1" ht="13.5"/>
    <row r="83" s="15" customFormat="1" ht="13.5"/>
    <row r="84" s="15" customFormat="1" ht="13.5"/>
    <row r="85" s="15" customFormat="1" ht="13.5"/>
    <row r="86" s="15" customFormat="1" ht="13.5"/>
    <row r="87" s="15" customFormat="1" ht="13.5"/>
    <row r="88" s="15" customFormat="1" ht="13.5"/>
    <row r="89" s="15" customFormat="1" ht="13.5"/>
    <row r="90" s="15" customFormat="1" ht="13.5"/>
    <row r="91" s="15" customFormat="1" ht="13.5"/>
    <row r="92" s="15" customFormat="1" ht="13.5"/>
    <row r="93" s="15" customFormat="1" ht="13.5"/>
    <row r="94" s="15" customFormat="1" ht="13.5"/>
    <row r="95" s="15" customFormat="1" ht="13.5"/>
    <row r="96" s="15" customFormat="1" ht="13.5"/>
    <row r="97" s="15" customFormat="1" ht="13.5"/>
    <row r="98" s="15" customFormat="1" ht="13.5"/>
    <row r="99" s="15" customFormat="1" ht="13.5"/>
    <row r="100" s="15" customFormat="1" ht="13.5"/>
    <row r="101" s="15" customFormat="1" ht="13.5"/>
    <row r="102" s="15" customFormat="1" ht="13.5"/>
    <row r="103" s="15" customFormat="1" ht="13.5"/>
    <row r="104" s="15" customFormat="1" ht="13.5"/>
    <row r="105" s="15" customFormat="1" ht="13.5"/>
    <row r="106" s="15" customFormat="1" ht="13.5"/>
    <row r="107" s="15" customFormat="1" ht="13.5"/>
    <row r="108" s="15" customFormat="1" ht="13.5"/>
    <row r="109" s="15" customFormat="1" ht="13.5"/>
    <row r="110" s="15" customFormat="1" ht="13.5"/>
    <row r="111" s="15" customFormat="1" ht="13.5"/>
    <row r="112" s="15" customFormat="1" ht="13.5"/>
    <row r="113" s="15" customFormat="1" ht="13.5"/>
    <row r="114" s="15" customFormat="1" ht="13.5"/>
    <row r="115" s="15" customFormat="1" ht="13.5"/>
    <row r="116" s="15" customFormat="1" ht="13.5"/>
    <row r="117" s="15" customFormat="1" ht="13.5"/>
    <row r="118" s="15" customFormat="1" ht="13.5"/>
    <row r="119" s="15" customFormat="1" ht="13.5"/>
    <row r="120" s="15" customFormat="1" ht="13.5"/>
    <row r="121" s="15" customFormat="1" ht="13.5"/>
    <row r="122" s="15" customFormat="1" ht="13.5"/>
    <row r="123" s="15" customFormat="1" ht="13.5"/>
    <row r="124" s="15" customFormat="1" ht="13.5"/>
    <row r="125" s="15" customFormat="1" ht="13.5"/>
    <row r="126" s="15" customFormat="1" ht="13.5"/>
    <row r="127" s="15" customFormat="1" ht="13.5"/>
    <row r="128" s="15" customFormat="1" ht="13.5"/>
    <row r="129" s="15" customFormat="1" ht="13.5"/>
    <row r="130" s="15" customFormat="1" ht="13.5"/>
    <row r="131" s="15" customFormat="1" ht="13.5"/>
    <row r="132" s="15" customFormat="1" ht="13.5"/>
    <row r="133" s="15" customFormat="1" ht="13.5"/>
    <row r="134" s="15" customFormat="1" ht="13.5"/>
    <row r="135" s="15" customFormat="1" ht="13.5"/>
    <row r="136" s="15" customFormat="1" ht="13.5"/>
    <row r="137" s="15" customFormat="1" ht="13.5"/>
    <row r="138" s="15" customFormat="1" ht="13.5"/>
    <row r="139" s="15" customFormat="1" ht="13.5"/>
    <row r="140" s="15" customFormat="1" ht="13.5"/>
    <row r="141" s="15" customFormat="1" ht="13.5"/>
    <row r="142" s="15" customFormat="1" ht="13.5"/>
    <row r="143" s="15" customFormat="1" ht="13.5"/>
    <row r="144" s="15" customFormat="1" ht="13.5"/>
    <row r="145" s="15" customFormat="1" ht="13.5"/>
    <row r="146" s="15" customFormat="1" ht="13.5"/>
    <row r="147" s="15" customFormat="1" ht="13.5"/>
    <row r="148" s="15" customFormat="1" ht="13.5"/>
    <row r="149" s="15" customFormat="1" ht="13.5"/>
    <row r="150" s="15" customFormat="1" ht="13.5"/>
    <row r="151" s="15" customFormat="1" ht="13.5"/>
    <row r="152" s="15" customFormat="1" ht="13.5"/>
    <row r="153" s="15" customFormat="1" ht="13.5"/>
    <row r="154" s="15" customFormat="1" ht="13.5"/>
    <row r="155" s="15" customFormat="1" ht="13.5"/>
    <row r="156" s="15" customFormat="1" ht="13.5"/>
    <row r="157" s="15" customFormat="1" ht="13.5"/>
    <row r="158" s="15" customFormat="1" ht="13.5"/>
    <row r="159" s="15" customFormat="1" ht="13.5"/>
    <row r="160" s="15" customFormat="1" ht="13.5"/>
    <row r="161" s="15" customFormat="1" ht="13.5"/>
    <row r="162" s="15" customFormat="1" ht="13.5"/>
    <row r="163" s="15" customFormat="1" ht="13.5"/>
    <row r="164" s="15" customFormat="1" ht="13.5"/>
    <row r="165" s="15" customFormat="1" ht="13.5"/>
    <row r="166" s="15" customFormat="1" ht="13.5"/>
    <row r="167" s="15" customFormat="1" ht="13.5"/>
    <row r="168" s="15" customFormat="1" ht="13.5"/>
    <row r="169" s="15" customFormat="1" ht="13.5"/>
    <row r="170" s="15" customFormat="1" ht="13.5"/>
    <row r="171" s="15" customFormat="1" ht="13.5"/>
    <row r="172" s="15" customFormat="1" ht="13.5"/>
    <row r="173" s="15" customFormat="1" ht="13.5"/>
    <row r="174" s="15" customFormat="1" ht="13.5"/>
    <row r="175" s="15" customFormat="1" ht="13.5"/>
    <row r="176" s="15" customFormat="1" ht="13.5"/>
    <row r="177" s="15" customFormat="1" ht="13.5"/>
    <row r="178" s="15" customFormat="1" ht="13.5"/>
    <row r="179" s="15" customFormat="1" ht="13.5"/>
    <row r="180" s="15" customFormat="1" ht="13.5"/>
    <row r="181" s="15" customFormat="1" ht="13.5"/>
    <row r="182" s="15" customFormat="1" ht="13.5"/>
    <row r="183" s="15" customFormat="1" ht="13.5"/>
    <row r="184" s="15" customFormat="1" ht="13.5"/>
    <row r="185" s="15" customFormat="1" ht="13.5"/>
  </sheetData>
  <sheetProtection/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I68"/>
  <sheetViews>
    <sheetView workbookViewId="0" topLeftCell="A1">
      <pane xSplit="3" ySplit="2" topLeftCell="D4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51" sqref="D51"/>
    </sheetView>
  </sheetViews>
  <sheetFormatPr defaultColWidth="8.8515625" defaultRowHeight="12.75"/>
  <cols>
    <col min="1" max="1" width="4.140625" style="15" customWidth="1"/>
    <col min="2" max="2" width="19.8515625" style="11" customWidth="1"/>
    <col min="3" max="3" width="42.8515625" style="11" customWidth="1"/>
    <col min="4" max="4" width="15.421875" style="11" customWidth="1"/>
    <col min="5" max="5" width="11.7109375" style="11" customWidth="1"/>
    <col min="6" max="6" width="12.140625" style="11" customWidth="1"/>
    <col min="7" max="7" width="11.7109375" style="11" customWidth="1"/>
    <col min="8" max="8" width="13.00390625" style="11" customWidth="1"/>
    <col min="9" max="9" width="11.00390625" style="11" customWidth="1"/>
    <col min="10" max="10" width="12.140625" style="11" customWidth="1"/>
    <col min="11" max="11" width="10.7109375" style="11" customWidth="1"/>
    <col min="12" max="12" width="9.7109375" style="11" customWidth="1"/>
    <col min="13" max="13" width="12.7109375" style="11" customWidth="1"/>
    <col min="14" max="14" width="13.7109375" style="11" customWidth="1"/>
    <col min="15" max="15" width="30.00390625" style="11" customWidth="1"/>
    <col min="16" max="16384" width="8.8515625" style="11" customWidth="1"/>
  </cols>
  <sheetData>
    <row r="1" spans="2:61" ht="72.75" customHeight="1">
      <c r="B1" s="56" t="s">
        <v>148</v>
      </c>
      <c r="C1" s="56"/>
      <c r="D1" s="55" t="s">
        <v>123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</row>
    <row r="2" spans="2:61" ht="75.75" customHeight="1">
      <c r="B2" s="57" t="s">
        <v>147</v>
      </c>
      <c r="C2" s="57"/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10</v>
      </c>
      <c r="L2" s="3" t="s">
        <v>28</v>
      </c>
      <c r="M2" s="3" t="s">
        <v>11</v>
      </c>
      <c r="N2" s="3" t="s">
        <v>12</v>
      </c>
      <c r="O2" s="22" t="s">
        <v>144</v>
      </c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</row>
    <row r="3" spans="2:61" ht="13.5">
      <c r="B3" s="3" t="s">
        <v>8</v>
      </c>
      <c r="C3" s="3" t="s">
        <v>9</v>
      </c>
      <c r="D3" s="3" t="s">
        <v>127</v>
      </c>
      <c r="E3" s="3" t="s">
        <v>128</v>
      </c>
      <c r="F3" s="3" t="s">
        <v>129</v>
      </c>
      <c r="G3" s="3" t="s">
        <v>130</v>
      </c>
      <c r="H3" s="3" t="s">
        <v>131</v>
      </c>
      <c r="I3" s="3" t="s">
        <v>132</v>
      </c>
      <c r="J3" s="3" t="s">
        <v>133</v>
      </c>
      <c r="K3" s="3"/>
      <c r="L3" s="3"/>
      <c r="M3" s="3" t="s">
        <v>134</v>
      </c>
      <c r="N3" s="3" t="s">
        <v>135</v>
      </c>
      <c r="O3" s="4" t="s">
        <v>136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</row>
    <row r="4" spans="2:61" ht="13.5">
      <c r="B4" s="12" t="s">
        <v>18</v>
      </c>
      <c r="C4" s="12" t="s">
        <v>19</v>
      </c>
      <c r="D4" s="13">
        <v>34696</v>
      </c>
      <c r="E4" s="13">
        <v>285</v>
      </c>
      <c r="F4" s="13">
        <v>60</v>
      </c>
      <c r="G4" s="14">
        <f aca="true" t="shared" si="0" ref="G4:G49">F4/E4</f>
        <v>0.21052631578947367</v>
      </c>
      <c r="H4" s="13">
        <v>225</v>
      </c>
      <c r="I4" s="13">
        <f aca="true" t="shared" si="1" ref="I4:I49">D4/F4</f>
        <v>578.2666666666667</v>
      </c>
      <c r="J4" s="13">
        <f aca="true" t="shared" si="2" ref="J4:J49">D4/E4</f>
        <v>121.74035087719298</v>
      </c>
      <c r="K4" s="13">
        <v>4368</v>
      </c>
      <c r="L4" s="13">
        <v>1</v>
      </c>
      <c r="M4" s="13">
        <v>18194</v>
      </c>
      <c r="N4" s="17">
        <f aca="true" t="shared" si="3" ref="N4:N49">D4/M4</f>
        <v>1.9070023084533363</v>
      </c>
      <c r="O4" s="13">
        <v>16225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</row>
    <row r="5" spans="2:61" ht="13.5">
      <c r="B5" s="12" t="s">
        <v>138</v>
      </c>
      <c r="C5" s="12" t="s">
        <v>20</v>
      </c>
      <c r="D5" s="13">
        <v>135418</v>
      </c>
      <c r="E5" s="13">
        <v>5583</v>
      </c>
      <c r="F5" s="13">
        <v>2155</v>
      </c>
      <c r="G5" s="14">
        <f t="shared" si="0"/>
        <v>0.38599319362349993</v>
      </c>
      <c r="H5" s="13">
        <v>3428</v>
      </c>
      <c r="I5" s="13">
        <f t="shared" si="1"/>
        <v>62.83897911832947</v>
      </c>
      <c r="J5" s="13">
        <f t="shared" si="2"/>
        <v>24.255418233924413</v>
      </c>
      <c r="K5" s="13">
        <v>1251</v>
      </c>
      <c r="L5" s="13">
        <v>1</v>
      </c>
      <c r="M5" s="13">
        <v>75607</v>
      </c>
      <c r="N5" s="17">
        <f t="shared" si="3"/>
        <v>1.7910775457298926</v>
      </c>
      <c r="O5" s="13">
        <v>91993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</row>
    <row r="6" spans="2:61" ht="13.5">
      <c r="B6" s="12" t="s">
        <v>23</v>
      </c>
      <c r="C6" s="12" t="s">
        <v>78</v>
      </c>
      <c r="D6" s="13">
        <v>25681</v>
      </c>
      <c r="E6" s="13">
        <v>322</v>
      </c>
      <c r="F6" s="13">
        <v>126</v>
      </c>
      <c r="G6" s="14">
        <f t="shared" si="0"/>
        <v>0.391304347826087</v>
      </c>
      <c r="H6" s="13">
        <v>196</v>
      </c>
      <c r="I6" s="13">
        <f t="shared" si="1"/>
        <v>203.81746031746033</v>
      </c>
      <c r="J6" s="13">
        <f t="shared" si="2"/>
        <v>79.75465838509317</v>
      </c>
      <c r="K6" s="13">
        <v>2165</v>
      </c>
      <c r="L6" s="13">
        <v>1</v>
      </c>
      <c r="M6" s="13">
        <v>17877</v>
      </c>
      <c r="N6" s="17">
        <f t="shared" si="3"/>
        <v>1.4365385691111483</v>
      </c>
      <c r="O6" s="13">
        <v>13959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</row>
    <row r="7" spans="2:61" ht="13.5">
      <c r="B7" s="12" t="s">
        <v>21</v>
      </c>
      <c r="C7" s="12" t="s">
        <v>77</v>
      </c>
      <c r="D7" s="13">
        <v>13773</v>
      </c>
      <c r="E7" s="13">
        <v>246</v>
      </c>
      <c r="F7" s="13">
        <v>61</v>
      </c>
      <c r="G7" s="14">
        <f t="shared" si="0"/>
        <v>0.24796747967479674</v>
      </c>
      <c r="H7" s="13">
        <v>185</v>
      </c>
      <c r="I7" s="13">
        <f t="shared" si="1"/>
        <v>225.78688524590163</v>
      </c>
      <c r="J7" s="13">
        <f t="shared" si="2"/>
        <v>55.98780487804878</v>
      </c>
      <c r="K7" s="13">
        <v>1997</v>
      </c>
      <c r="L7" s="13">
        <v>1</v>
      </c>
      <c r="M7" s="13">
        <v>10013</v>
      </c>
      <c r="N7" s="17">
        <f t="shared" si="3"/>
        <v>1.3755118346150006</v>
      </c>
      <c r="O7" s="13">
        <v>5989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</row>
    <row r="8" spans="2:61" ht="13.5">
      <c r="B8" s="12" t="s">
        <v>21</v>
      </c>
      <c r="C8" s="12" t="s">
        <v>22</v>
      </c>
      <c r="D8" s="13">
        <v>13049</v>
      </c>
      <c r="E8" s="13">
        <v>236</v>
      </c>
      <c r="F8" s="13">
        <v>106</v>
      </c>
      <c r="G8" s="14">
        <f t="shared" si="0"/>
        <v>0.4491525423728814</v>
      </c>
      <c r="H8" s="13">
        <v>130</v>
      </c>
      <c r="I8" s="13">
        <f t="shared" si="1"/>
        <v>123.10377358490567</v>
      </c>
      <c r="J8" s="13">
        <f t="shared" si="2"/>
        <v>55.29237288135593</v>
      </c>
      <c r="K8" s="13">
        <v>3078</v>
      </c>
      <c r="L8" s="13">
        <v>1</v>
      </c>
      <c r="M8" s="13">
        <v>10013</v>
      </c>
      <c r="N8" s="17">
        <f t="shared" si="3"/>
        <v>1.3032058324178568</v>
      </c>
      <c r="O8" s="13">
        <v>10044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</row>
    <row r="9" spans="2:61" ht="13.5">
      <c r="B9" s="12" t="s">
        <v>27</v>
      </c>
      <c r="C9" s="12" t="s">
        <v>74</v>
      </c>
      <c r="D9" s="13">
        <v>87825</v>
      </c>
      <c r="E9" s="13">
        <v>1280</v>
      </c>
      <c r="F9" s="13">
        <v>683</v>
      </c>
      <c r="G9" s="14">
        <f t="shared" si="0"/>
        <v>0.53359375</v>
      </c>
      <c r="H9" s="13">
        <v>597</v>
      </c>
      <c r="I9" s="13">
        <f t="shared" si="1"/>
        <v>128.58711566617862</v>
      </c>
      <c r="J9" s="13">
        <f t="shared" si="2"/>
        <v>68.61328125</v>
      </c>
      <c r="K9" s="13">
        <v>3792</v>
      </c>
      <c r="L9" s="13">
        <v>1</v>
      </c>
      <c r="M9" s="13">
        <v>68336</v>
      </c>
      <c r="N9" s="17">
        <f t="shared" si="3"/>
        <v>1.2851937485366425</v>
      </c>
      <c r="O9" s="13">
        <v>79321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</row>
    <row r="10" spans="2:61" ht="13.5">
      <c r="B10" s="12" t="s">
        <v>23</v>
      </c>
      <c r="C10" s="12" t="s">
        <v>24</v>
      </c>
      <c r="D10" s="13">
        <v>21334</v>
      </c>
      <c r="E10" s="13">
        <v>15</v>
      </c>
      <c r="F10" s="13">
        <v>12</v>
      </c>
      <c r="G10" s="14">
        <f t="shared" si="0"/>
        <v>0.8</v>
      </c>
      <c r="H10" s="13">
        <v>3</v>
      </c>
      <c r="I10" s="13">
        <f t="shared" si="1"/>
        <v>1777.8333333333333</v>
      </c>
      <c r="J10" s="13">
        <f t="shared" si="2"/>
        <v>1422.2666666666667</v>
      </c>
      <c r="K10" s="13">
        <v>14488</v>
      </c>
      <c r="L10" s="13">
        <v>5</v>
      </c>
      <c r="M10" s="13">
        <v>17877</v>
      </c>
      <c r="N10" s="17">
        <f t="shared" si="3"/>
        <v>1.1933769648151256</v>
      </c>
      <c r="O10" s="13">
        <v>18044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</row>
    <row r="11" spans="2:61" ht="13.5">
      <c r="B11" s="12" t="s">
        <v>72</v>
      </c>
      <c r="C11" s="12" t="s">
        <v>73</v>
      </c>
      <c r="D11" s="13">
        <v>49254</v>
      </c>
      <c r="E11" s="13">
        <v>1049</v>
      </c>
      <c r="F11" s="13">
        <v>458</v>
      </c>
      <c r="G11" s="14">
        <f t="shared" si="0"/>
        <v>0.43660629170638704</v>
      </c>
      <c r="H11" s="13">
        <v>591</v>
      </c>
      <c r="I11" s="13">
        <f t="shared" si="1"/>
        <v>107.5414847161572</v>
      </c>
      <c r="J11" s="13">
        <f t="shared" si="2"/>
        <v>46.95328884652049</v>
      </c>
      <c r="K11" s="13">
        <v>2035</v>
      </c>
      <c r="L11" s="13">
        <v>1</v>
      </c>
      <c r="M11" s="13">
        <v>41610</v>
      </c>
      <c r="N11" s="17">
        <f t="shared" si="3"/>
        <v>1.1837058399423215</v>
      </c>
      <c r="O11" s="13">
        <v>45420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</row>
    <row r="12" spans="2:61" ht="13.5">
      <c r="B12" s="12" t="s">
        <v>75</v>
      </c>
      <c r="C12" s="12" t="s">
        <v>76</v>
      </c>
      <c r="D12" s="13">
        <v>133037</v>
      </c>
      <c r="E12" s="13">
        <v>6319</v>
      </c>
      <c r="F12" s="13">
        <v>2437</v>
      </c>
      <c r="G12" s="14">
        <f t="shared" si="0"/>
        <v>0.38566228833676214</v>
      </c>
      <c r="H12" s="13">
        <v>3882</v>
      </c>
      <c r="I12" s="13">
        <f t="shared" si="1"/>
        <v>54.59048009848174</v>
      </c>
      <c r="J12" s="13">
        <f t="shared" si="2"/>
        <v>21.05348947618294</v>
      </c>
      <c r="K12" s="13">
        <v>5780</v>
      </c>
      <c r="L12" s="13">
        <v>1</v>
      </c>
      <c r="M12" s="13">
        <v>115443</v>
      </c>
      <c r="N12" s="17">
        <f t="shared" si="3"/>
        <v>1.1524042167996327</v>
      </c>
      <c r="O12" s="13">
        <v>125888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</row>
    <row r="13" spans="2:61" ht="13.5">
      <c r="B13" s="12" t="s">
        <v>79</v>
      </c>
      <c r="C13" s="12" t="s">
        <v>80</v>
      </c>
      <c r="D13" s="13">
        <v>42057</v>
      </c>
      <c r="E13" s="13">
        <v>1225</v>
      </c>
      <c r="F13" s="13">
        <v>306</v>
      </c>
      <c r="G13" s="14">
        <f t="shared" si="0"/>
        <v>0.24979591836734694</v>
      </c>
      <c r="H13" s="13">
        <v>919</v>
      </c>
      <c r="I13" s="13">
        <f t="shared" si="1"/>
        <v>137.44117647058823</v>
      </c>
      <c r="J13" s="13">
        <f t="shared" si="2"/>
        <v>34.332244897959185</v>
      </c>
      <c r="K13" s="13">
        <v>12920</v>
      </c>
      <c r="L13" s="13">
        <v>1</v>
      </c>
      <c r="M13" s="13">
        <v>49088</v>
      </c>
      <c r="N13" s="17">
        <f t="shared" si="3"/>
        <v>0.8567674380704041</v>
      </c>
      <c r="O13" s="13">
        <v>34400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</row>
    <row r="14" spans="2:61" ht="13.5">
      <c r="B14" s="12" t="s">
        <v>141</v>
      </c>
      <c r="C14" s="12" t="s">
        <v>83</v>
      </c>
      <c r="D14" s="13">
        <v>52086</v>
      </c>
      <c r="E14" s="13">
        <v>985</v>
      </c>
      <c r="F14" s="13">
        <v>438</v>
      </c>
      <c r="G14" s="14">
        <f t="shared" si="0"/>
        <v>0.4446700507614213</v>
      </c>
      <c r="H14" s="13">
        <v>547</v>
      </c>
      <c r="I14" s="13">
        <f t="shared" si="1"/>
        <v>118.91780821917808</v>
      </c>
      <c r="J14" s="13">
        <f t="shared" si="2"/>
        <v>52.87918781725888</v>
      </c>
      <c r="K14" s="13">
        <v>875</v>
      </c>
      <c r="L14" s="13">
        <v>1</v>
      </c>
      <c r="M14" s="13">
        <v>66720</v>
      </c>
      <c r="N14" s="17">
        <f t="shared" si="3"/>
        <v>0.7806654676258993</v>
      </c>
      <c r="O14" s="13">
        <v>35171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</row>
    <row r="15" spans="2:61" ht="13.5">
      <c r="B15" s="12" t="s">
        <v>81</v>
      </c>
      <c r="C15" s="12" t="s">
        <v>82</v>
      </c>
      <c r="D15" s="13">
        <v>31811</v>
      </c>
      <c r="E15" s="13">
        <v>428</v>
      </c>
      <c r="F15" s="13">
        <v>162</v>
      </c>
      <c r="G15" s="14">
        <f t="shared" si="0"/>
        <v>0.37850467289719625</v>
      </c>
      <c r="H15" s="13">
        <v>266</v>
      </c>
      <c r="I15" s="13">
        <f t="shared" si="1"/>
        <v>196.3641975308642</v>
      </c>
      <c r="J15" s="13">
        <f t="shared" si="2"/>
        <v>74.32476635514018</v>
      </c>
      <c r="K15" s="13">
        <v>4114</v>
      </c>
      <c r="L15" s="13">
        <v>1</v>
      </c>
      <c r="M15" s="13">
        <v>40830</v>
      </c>
      <c r="N15" s="17">
        <f t="shared" si="3"/>
        <v>0.7791084986529513</v>
      </c>
      <c r="O15" s="13">
        <v>27963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</row>
    <row r="16" spans="2:61" ht="13.5">
      <c r="B16" s="12" t="s">
        <v>143</v>
      </c>
      <c r="C16" s="12" t="s">
        <v>84</v>
      </c>
      <c r="D16" s="13">
        <v>14352</v>
      </c>
      <c r="E16" s="13">
        <v>211</v>
      </c>
      <c r="F16" s="13">
        <v>89</v>
      </c>
      <c r="G16" s="14">
        <f t="shared" si="0"/>
        <v>0.4218009478672986</v>
      </c>
      <c r="H16" s="13">
        <v>122</v>
      </c>
      <c r="I16" s="13">
        <f t="shared" si="1"/>
        <v>161.25842696629215</v>
      </c>
      <c r="J16" s="13">
        <f t="shared" si="2"/>
        <v>68.01895734597156</v>
      </c>
      <c r="K16" s="13">
        <v>2002</v>
      </c>
      <c r="L16" s="13">
        <v>1</v>
      </c>
      <c r="M16" s="13">
        <v>30494</v>
      </c>
      <c r="N16" s="17">
        <f t="shared" si="3"/>
        <v>0.47064996392732994</v>
      </c>
      <c r="O16" s="13">
        <v>7341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</row>
    <row r="17" spans="2:61" ht="13.5">
      <c r="B17" s="12" t="s">
        <v>85</v>
      </c>
      <c r="C17" s="12" t="s">
        <v>86</v>
      </c>
      <c r="D17" s="13">
        <v>2099</v>
      </c>
      <c r="E17" s="13">
        <v>64</v>
      </c>
      <c r="F17" s="13">
        <v>28</v>
      </c>
      <c r="G17" s="14">
        <f t="shared" si="0"/>
        <v>0.4375</v>
      </c>
      <c r="H17" s="13">
        <v>36</v>
      </c>
      <c r="I17" s="13">
        <f t="shared" si="1"/>
        <v>74.96428571428571</v>
      </c>
      <c r="J17" s="13">
        <f t="shared" si="2"/>
        <v>32.796875</v>
      </c>
      <c r="K17" s="13">
        <v>466</v>
      </c>
      <c r="L17" s="13">
        <v>1</v>
      </c>
      <c r="M17" s="13">
        <v>10351</v>
      </c>
      <c r="N17" s="17">
        <f t="shared" si="3"/>
        <v>0.20278233987054392</v>
      </c>
      <c r="O17" s="13">
        <v>1887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</row>
    <row r="18" spans="2:61" ht="13.5">
      <c r="B18" s="12" t="s">
        <v>23</v>
      </c>
      <c r="C18" s="12" t="s">
        <v>87</v>
      </c>
      <c r="D18" s="13">
        <v>3144</v>
      </c>
      <c r="E18" s="13">
        <v>88</v>
      </c>
      <c r="F18" s="13">
        <v>47</v>
      </c>
      <c r="G18" s="14">
        <f t="shared" si="0"/>
        <v>0.5340909090909091</v>
      </c>
      <c r="H18" s="13">
        <v>41</v>
      </c>
      <c r="I18" s="13">
        <f t="shared" si="1"/>
        <v>66.8936170212766</v>
      </c>
      <c r="J18" s="13">
        <f t="shared" si="2"/>
        <v>35.72727272727273</v>
      </c>
      <c r="K18" s="13">
        <v>527</v>
      </c>
      <c r="L18" s="13">
        <v>1</v>
      </c>
      <c r="M18" s="13">
        <v>17877</v>
      </c>
      <c r="N18" s="17">
        <f t="shared" si="3"/>
        <v>0.17586843430105722</v>
      </c>
      <c r="O18" s="13">
        <v>1866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</row>
    <row r="19" spans="2:61" ht="13.5">
      <c r="B19" s="12" t="s">
        <v>139</v>
      </c>
      <c r="C19" s="12" t="s">
        <v>110</v>
      </c>
      <c r="D19" s="13">
        <v>25289</v>
      </c>
      <c r="E19" s="13">
        <v>177</v>
      </c>
      <c r="F19" s="13">
        <v>103</v>
      </c>
      <c r="G19" s="14">
        <f t="shared" si="0"/>
        <v>0.5819209039548022</v>
      </c>
      <c r="H19" s="13">
        <v>74</v>
      </c>
      <c r="I19" s="13">
        <f t="shared" si="1"/>
        <v>245.5242718446602</v>
      </c>
      <c r="J19" s="13">
        <f t="shared" si="2"/>
        <v>142.87570621468927</v>
      </c>
      <c r="K19" s="13">
        <v>4735</v>
      </c>
      <c r="L19" s="13">
        <v>1</v>
      </c>
      <c r="M19" s="13">
        <v>149312</v>
      </c>
      <c r="N19" s="17">
        <f t="shared" si="3"/>
        <v>0.16937017788255465</v>
      </c>
      <c r="O19" s="13">
        <v>7281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</row>
    <row r="20" spans="2:61" ht="13.5">
      <c r="B20" s="12" t="s">
        <v>88</v>
      </c>
      <c r="C20" s="12" t="s">
        <v>89</v>
      </c>
      <c r="D20" s="13">
        <v>6731</v>
      </c>
      <c r="E20" s="13">
        <v>64</v>
      </c>
      <c r="F20" s="13">
        <v>9</v>
      </c>
      <c r="G20" s="14">
        <f t="shared" si="0"/>
        <v>0.140625</v>
      </c>
      <c r="H20" s="13">
        <v>55</v>
      </c>
      <c r="I20" s="13">
        <f t="shared" si="1"/>
        <v>747.8888888888889</v>
      </c>
      <c r="J20" s="13">
        <f t="shared" si="2"/>
        <v>105.171875</v>
      </c>
      <c r="K20" s="13">
        <v>2315</v>
      </c>
      <c r="L20" s="13">
        <v>61</v>
      </c>
      <c r="M20" s="13">
        <v>51178</v>
      </c>
      <c r="N20" s="17">
        <f t="shared" si="3"/>
        <v>0.1315213568330142</v>
      </c>
      <c r="O20" s="13">
        <v>2048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</row>
    <row r="21" spans="2:61" ht="13.5">
      <c r="B21" s="12" t="s">
        <v>138</v>
      </c>
      <c r="C21" s="12" t="s">
        <v>91</v>
      </c>
      <c r="D21" s="13">
        <v>6888</v>
      </c>
      <c r="E21" s="13">
        <v>185</v>
      </c>
      <c r="F21" s="13">
        <v>63</v>
      </c>
      <c r="G21" s="14">
        <f t="shared" si="0"/>
        <v>0.34054054054054056</v>
      </c>
      <c r="H21" s="13">
        <v>122</v>
      </c>
      <c r="I21" s="13">
        <f t="shared" si="1"/>
        <v>109.33333333333333</v>
      </c>
      <c r="J21" s="13">
        <f t="shared" si="2"/>
        <v>37.23243243243243</v>
      </c>
      <c r="K21" s="13">
        <v>898</v>
      </c>
      <c r="L21" s="13">
        <v>1</v>
      </c>
      <c r="M21" s="13">
        <v>75607</v>
      </c>
      <c r="N21" s="17">
        <f t="shared" si="3"/>
        <v>0.09110267567817795</v>
      </c>
      <c r="O21" s="13">
        <v>3122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</row>
    <row r="22" spans="2:61" ht="13.5">
      <c r="B22" s="12" t="s">
        <v>27</v>
      </c>
      <c r="C22" s="12" t="s">
        <v>90</v>
      </c>
      <c r="D22" s="13">
        <v>5679</v>
      </c>
      <c r="E22" s="13">
        <v>225</v>
      </c>
      <c r="F22" s="13">
        <v>74</v>
      </c>
      <c r="G22" s="14">
        <f t="shared" si="0"/>
        <v>0.3288888888888889</v>
      </c>
      <c r="H22" s="13">
        <v>151</v>
      </c>
      <c r="I22" s="13">
        <f t="shared" si="1"/>
        <v>76.74324324324324</v>
      </c>
      <c r="J22" s="13">
        <f t="shared" si="2"/>
        <v>25.24</v>
      </c>
      <c r="K22" s="13">
        <v>668</v>
      </c>
      <c r="L22" s="13">
        <v>1</v>
      </c>
      <c r="M22" s="13">
        <v>68336</v>
      </c>
      <c r="N22" s="17">
        <f t="shared" si="3"/>
        <v>0.08310407398735659</v>
      </c>
      <c r="O22" s="13">
        <v>4922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</row>
    <row r="23" spans="2:61" ht="13.5">
      <c r="B23" s="12" t="s">
        <v>92</v>
      </c>
      <c r="C23" s="12" t="s">
        <v>93</v>
      </c>
      <c r="D23" s="13">
        <v>2677</v>
      </c>
      <c r="E23" s="13">
        <v>166</v>
      </c>
      <c r="F23" s="13">
        <v>55</v>
      </c>
      <c r="G23" s="14">
        <f t="shared" si="0"/>
        <v>0.3313253012048193</v>
      </c>
      <c r="H23" s="13">
        <v>111</v>
      </c>
      <c r="I23" s="13">
        <f t="shared" si="1"/>
        <v>48.67272727272727</v>
      </c>
      <c r="J23" s="13">
        <f t="shared" si="2"/>
        <v>16.126506024096386</v>
      </c>
      <c r="K23" s="13">
        <v>482</v>
      </c>
      <c r="L23" s="13">
        <v>1</v>
      </c>
      <c r="M23" s="13">
        <v>33159</v>
      </c>
      <c r="N23" s="17">
        <f t="shared" si="3"/>
        <v>0.08073222956060194</v>
      </c>
      <c r="O23" s="13">
        <v>2021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</row>
    <row r="24" spans="2:61" ht="13.5">
      <c r="B24" s="12" t="s">
        <v>23</v>
      </c>
      <c r="C24" s="12" t="s">
        <v>94</v>
      </c>
      <c r="D24" s="13">
        <v>1192</v>
      </c>
      <c r="E24" s="13">
        <v>12</v>
      </c>
      <c r="F24" s="13">
        <v>5</v>
      </c>
      <c r="G24" s="14">
        <f t="shared" si="0"/>
        <v>0.4166666666666667</v>
      </c>
      <c r="H24" s="13">
        <v>7</v>
      </c>
      <c r="I24" s="13">
        <f t="shared" si="1"/>
        <v>238.4</v>
      </c>
      <c r="J24" s="13">
        <f t="shared" si="2"/>
        <v>99.33333333333333</v>
      </c>
      <c r="K24" s="13">
        <v>604</v>
      </c>
      <c r="L24" s="13">
        <v>58</v>
      </c>
      <c r="M24" s="13">
        <v>17877</v>
      </c>
      <c r="N24" s="17">
        <f t="shared" si="3"/>
        <v>0.06667785422610058</v>
      </c>
      <c r="O24" s="13">
        <v>848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</row>
    <row r="25" spans="2:61" ht="13.5">
      <c r="B25" s="12" t="s">
        <v>18</v>
      </c>
      <c r="C25" s="12" t="s">
        <v>95</v>
      </c>
      <c r="D25" s="13">
        <v>933</v>
      </c>
      <c r="E25" s="13">
        <v>11</v>
      </c>
      <c r="F25" s="13">
        <v>2</v>
      </c>
      <c r="G25" s="14">
        <f t="shared" si="0"/>
        <v>0.18181818181818182</v>
      </c>
      <c r="H25" s="13">
        <v>9</v>
      </c>
      <c r="I25" s="13">
        <f t="shared" si="1"/>
        <v>466.5</v>
      </c>
      <c r="J25" s="13">
        <f t="shared" si="2"/>
        <v>84.81818181818181</v>
      </c>
      <c r="K25" s="13">
        <v>640</v>
      </c>
      <c r="L25" s="13">
        <v>293</v>
      </c>
      <c r="M25" s="13">
        <v>18194</v>
      </c>
      <c r="N25" s="17">
        <f t="shared" si="3"/>
        <v>0.05128064196988018</v>
      </c>
      <c r="O25" s="13">
        <v>330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</row>
    <row r="26" spans="2:61" ht="13.5">
      <c r="B26" s="12" t="s">
        <v>92</v>
      </c>
      <c r="C26" s="12" t="s">
        <v>96</v>
      </c>
      <c r="D26" s="13">
        <v>1686</v>
      </c>
      <c r="E26" s="13">
        <v>273</v>
      </c>
      <c r="F26" s="13">
        <v>114</v>
      </c>
      <c r="G26" s="14">
        <f t="shared" si="0"/>
        <v>0.4175824175824176</v>
      </c>
      <c r="H26" s="13">
        <v>159</v>
      </c>
      <c r="I26" s="13">
        <f t="shared" si="1"/>
        <v>14.789473684210526</v>
      </c>
      <c r="J26" s="13">
        <f t="shared" si="2"/>
        <v>6.175824175824176</v>
      </c>
      <c r="K26" s="13">
        <v>170</v>
      </c>
      <c r="L26" s="13">
        <v>1</v>
      </c>
      <c r="M26" s="13">
        <v>33159</v>
      </c>
      <c r="N26" s="17">
        <f t="shared" si="3"/>
        <v>0.0508459241834796</v>
      </c>
      <c r="O26" s="13">
        <v>1208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</row>
    <row r="27" spans="2:61" ht="13.5">
      <c r="B27" s="12" t="s">
        <v>25</v>
      </c>
      <c r="C27" s="12" t="s">
        <v>98</v>
      </c>
      <c r="D27" s="13">
        <v>1295</v>
      </c>
      <c r="E27" s="13">
        <v>143</v>
      </c>
      <c r="F27" s="13">
        <v>46</v>
      </c>
      <c r="G27" s="14">
        <f t="shared" si="0"/>
        <v>0.32167832167832167</v>
      </c>
      <c r="H27" s="13">
        <v>97</v>
      </c>
      <c r="I27" s="13">
        <f t="shared" si="1"/>
        <v>28.152173913043477</v>
      </c>
      <c r="J27" s="13">
        <f t="shared" si="2"/>
        <v>9.055944055944057</v>
      </c>
      <c r="K27" s="13">
        <v>218</v>
      </c>
      <c r="L27" s="13">
        <v>1</v>
      </c>
      <c r="M27" s="13">
        <v>28172</v>
      </c>
      <c r="N27" s="17">
        <f t="shared" si="3"/>
        <v>0.04596762743149226</v>
      </c>
      <c r="O27" s="13">
        <v>843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</row>
    <row r="28" spans="2:61" ht="13.5">
      <c r="B28" s="12" t="s">
        <v>23</v>
      </c>
      <c r="C28" s="12" t="s">
        <v>97</v>
      </c>
      <c r="D28" s="13">
        <v>672</v>
      </c>
      <c r="E28" s="13">
        <v>25</v>
      </c>
      <c r="F28" s="13">
        <v>9</v>
      </c>
      <c r="G28" s="14">
        <f t="shared" si="0"/>
        <v>0.36</v>
      </c>
      <c r="H28" s="13">
        <v>16</v>
      </c>
      <c r="I28" s="13">
        <f t="shared" si="1"/>
        <v>74.66666666666667</v>
      </c>
      <c r="J28" s="13">
        <f t="shared" si="2"/>
        <v>26.88</v>
      </c>
      <c r="K28" s="13">
        <v>306</v>
      </c>
      <c r="L28" s="13">
        <v>1</v>
      </c>
      <c r="M28" s="13">
        <v>17877</v>
      </c>
      <c r="N28" s="17">
        <f t="shared" si="3"/>
        <v>0.037590199697935894</v>
      </c>
      <c r="O28" s="13">
        <v>384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</row>
    <row r="29" spans="2:61" ht="13.5">
      <c r="B29" s="12" t="s">
        <v>99</v>
      </c>
      <c r="C29" s="12" t="s">
        <v>100</v>
      </c>
      <c r="D29" s="13">
        <v>1099</v>
      </c>
      <c r="E29" s="13">
        <v>291</v>
      </c>
      <c r="F29" s="13">
        <v>84</v>
      </c>
      <c r="G29" s="14">
        <f t="shared" si="0"/>
        <v>0.28865979381443296</v>
      </c>
      <c r="H29" s="13">
        <v>207</v>
      </c>
      <c r="I29" s="13">
        <f t="shared" si="1"/>
        <v>13.083333333333334</v>
      </c>
      <c r="J29" s="13">
        <f t="shared" si="2"/>
        <v>3.776632302405498</v>
      </c>
      <c r="K29" s="13">
        <v>195</v>
      </c>
      <c r="L29" s="13">
        <v>1</v>
      </c>
      <c r="M29" s="13">
        <v>52738</v>
      </c>
      <c r="N29" s="17">
        <f t="shared" si="3"/>
        <v>0.020838863817361296</v>
      </c>
      <c r="O29" s="13">
        <v>1003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</row>
    <row r="30" spans="2:61" ht="13.5">
      <c r="B30" s="12" t="s">
        <v>75</v>
      </c>
      <c r="C30" s="12" t="s">
        <v>105</v>
      </c>
      <c r="D30" s="13">
        <v>1826</v>
      </c>
      <c r="E30" s="13">
        <v>137</v>
      </c>
      <c r="F30" s="13">
        <v>41</v>
      </c>
      <c r="G30" s="14">
        <f t="shared" si="0"/>
        <v>0.29927007299270075</v>
      </c>
      <c r="H30" s="13">
        <v>96</v>
      </c>
      <c r="I30" s="13">
        <f t="shared" si="1"/>
        <v>44.53658536585366</v>
      </c>
      <c r="J30" s="13">
        <f t="shared" si="2"/>
        <v>13.328467153284672</v>
      </c>
      <c r="K30" s="13">
        <v>663</v>
      </c>
      <c r="L30" s="13">
        <v>1</v>
      </c>
      <c r="M30" s="13">
        <v>115443</v>
      </c>
      <c r="N30" s="17">
        <f t="shared" si="3"/>
        <v>0.01581732976447251</v>
      </c>
      <c r="O30" s="13">
        <v>1196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</row>
    <row r="31" spans="2:61" ht="13.5">
      <c r="B31" s="12" t="s">
        <v>141</v>
      </c>
      <c r="C31" s="12" t="s">
        <v>101</v>
      </c>
      <c r="D31" s="13">
        <v>1022</v>
      </c>
      <c r="E31" s="13">
        <v>41</v>
      </c>
      <c r="F31" s="13">
        <v>23</v>
      </c>
      <c r="G31" s="14">
        <f t="shared" si="0"/>
        <v>0.5609756097560976</v>
      </c>
      <c r="H31" s="13">
        <v>18</v>
      </c>
      <c r="I31" s="13">
        <f t="shared" si="1"/>
        <v>44.43478260869565</v>
      </c>
      <c r="J31" s="13">
        <f t="shared" si="2"/>
        <v>24.926829268292682</v>
      </c>
      <c r="K31" s="13">
        <v>118</v>
      </c>
      <c r="L31" s="13">
        <v>1</v>
      </c>
      <c r="M31" s="13">
        <v>66720</v>
      </c>
      <c r="N31" s="17">
        <f t="shared" si="3"/>
        <v>0.015317745803357314</v>
      </c>
      <c r="O31" s="13">
        <v>727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</row>
    <row r="32" spans="2:61" ht="13.5">
      <c r="B32" s="12" t="s">
        <v>140</v>
      </c>
      <c r="C32" s="12" t="s">
        <v>102</v>
      </c>
      <c r="D32" s="13">
        <v>3311</v>
      </c>
      <c r="E32" s="13">
        <v>47</v>
      </c>
      <c r="F32" s="13">
        <v>18</v>
      </c>
      <c r="G32" s="14">
        <f t="shared" si="0"/>
        <v>0.3829787234042553</v>
      </c>
      <c r="H32" s="13">
        <v>29</v>
      </c>
      <c r="I32" s="13">
        <f t="shared" si="1"/>
        <v>183.94444444444446</v>
      </c>
      <c r="J32" s="13">
        <f t="shared" si="2"/>
        <v>70.44680851063829</v>
      </c>
      <c r="K32" s="13">
        <v>1185</v>
      </c>
      <c r="L32" s="13">
        <v>1</v>
      </c>
      <c r="M32" s="13">
        <v>229185</v>
      </c>
      <c r="N32" s="17">
        <f t="shared" si="3"/>
        <v>0.014446844252459803</v>
      </c>
      <c r="O32" s="13">
        <v>1932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</row>
    <row r="33" spans="2:61" ht="13.5">
      <c r="B33" s="12" t="s">
        <v>139</v>
      </c>
      <c r="C33" s="12" t="s">
        <v>103</v>
      </c>
      <c r="D33" s="13">
        <v>2029</v>
      </c>
      <c r="E33" s="13">
        <v>67</v>
      </c>
      <c r="F33" s="13">
        <v>22</v>
      </c>
      <c r="G33" s="14">
        <f t="shared" si="0"/>
        <v>0.3283582089552239</v>
      </c>
      <c r="H33" s="13">
        <v>45</v>
      </c>
      <c r="I33" s="13">
        <f t="shared" si="1"/>
        <v>92.22727272727273</v>
      </c>
      <c r="J33" s="13">
        <f t="shared" si="2"/>
        <v>30.28358208955224</v>
      </c>
      <c r="K33" s="13">
        <v>392</v>
      </c>
      <c r="L33" s="13">
        <v>1</v>
      </c>
      <c r="M33" s="13">
        <v>149312</v>
      </c>
      <c r="N33" s="17">
        <f t="shared" si="3"/>
        <v>0.013588994856408059</v>
      </c>
      <c r="O33" s="13">
        <v>753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</row>
    <row r="34" spans="2:61" ht="13.5">
      <c r="B34" s="12" t="s">
        <v>25</v>
      </c>
      <c r="C34" s="12" t="s">
        <v>104</v>
      </c>
      <c r="D34" s="13">
        <v>342</v>
      </c>
      <c r="E34" s="13">
        <v>22</v>
      </c>
      <c r="F34" s="13">
        <v>12</v>
      </c>
      <c r="G34" s="14">
        <f t="shared" si="0"/>
        <v>0.5454545454545454</v>
      </c>
      <c r="H34" s="13">
        <v>10</v>
      </c>
      <c r="I34" s="13">
        <f t="shared" si="1"/>
        <v>28.5</v>
      </c>
      <c r="J34" s="13">
        <f t="shared" si="2"/>
        <v>15.545454545454545</v>
      </c>
      <c r="K34" s="13">
        <v>153</v>
      </c>
      <c r="L34" s="13">
        <v>1</v>
      </c>
      <c r="M34" s="13">
        <v>28172</v>
      </c>
      <c r="N34" s="17">
        <f t="shared" si="3"/>
        <v>0.012139713190401817</v>
      </c>
      <c r="O34" s="13">
        <v>329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</row>
    <row r="35" spans="2:61" ht="13.5">
      <c r="B35" s="12" t="s">
        <v>75</v>
      </c>
      <c r="C35" s="12" t="s">
        <v>106</v>
      </c>
      <c r="D35" s="13">
        <v>1002</v>
      </c>
      <c r="E35" s="13">
        <v>230</v>
      </c>
      <c r="F35" s="13">
        <v>23</v>
      </c>
      <c r="G35" s="14">
        <f t="shared" si="0"/>
        <v>0.1</v>
      </c>
      <c r="H35" s="13">
        <v>207</v>
      </c>
      <c r="I35" s="13">
        <f t="shared" si="1"/>
        <v>43.56521739130435</v>
      </c>
      <c r="J35" s="13">
        <f t="shared" si="2"/>
        <v>4.356521739130435</v>
      </c>
      <c r="K35" s="13">
        <v>446</v>
      </c>
      <c r="L35" s="13">
        <v>1</v>
      </c>
      <c r="M35" s="13">
        <v>115443</v>
      </c>
      <c r="N35" s="17">
        <f t="shared" si="3"/>
        <v>0.008679608118292144</v>
      </c>
      <c r="O35" s="13">
        <v>884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</row>
    <row r="36" spans="2:61" ht="13.5">
      <c r="B36" s="12" t="s">
        <v>99</v>
      </c>
      <c r="C36" s="12" t="s">
        <v>107</v>
      </c>
      <c r="D36" s="13">
        <v>358</v>
      </c>
      <c r="E36" s="13">
        <v>117</v>
      </c>
      <c r="F36" s="13">
        <v>14</v>
      </c>
      <c r="G36" s="14">
        <f t="shared" si="0"/>
        <v>0.11965811965811966</v>
      </c>
      <c r="H36" s="13">
        <v>103</v>
      </c>
      <c r="I36" s="13">
        <f t="shared" si="1"/>
        <v>25.571428571428573</v>
      </c>
      <c r="J36" s="13">
        <f t="shared" si="2"/>
        <v>3.0598290598290596</v>
      </c>
      <c r="K36" s="13">
        <v>136</v>
      </c>
      <c r="L36" s="13">
        <v>1</v>
      </c>
      <c r="M36" s="13">
        <v>52738</v>
      </c>
      <c r="N36" s="17">
        <f t="shared" si="3"/>
        <v>0.006788274109750085</v>
      </c>
      <c r="O36" s="13">
        <v>281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</row>
    <row r="37" spans="2:61" ht="13.5">
      <c r="B37" s="12" t="s">
        <v>139</v>
      </c>
      <c r="C37" s="12" t="s">
        <v>108</v>
      </c>
      <c r="D37" s="13">
        <v>627</v>
      </c>
      <c r="E37" s="13">
        <v>21</v>
      </c>
      <c r="F37" s="13">
        <v>13</v>
      </c>
      <c r="G37" s="14">
        <f t="shared" si="0"/>
        <v>0.6190476190476191</v>
      </c>
      <c r="H37" s="13">
        <v>8</v>
      </c>
      <c r="I37" s="13">
        <f t="shared" si="1"/>
        <v>48.23076923076923</v>
      </c>
      <c r="J37" s="13">
        <f t="shared" si="2"/>
        <v>29.857142857142858</v>
      </c>
      <c r="K37" s="13">
        <v>264</v>
      </c>
      <c r="L37" s="13">
        <v>1</v>
      </c>
      <c r="M37" s="13">
        <v>149312</v>
      </c>
      <c r="N37" s="17">
        <f t="shared" si="3"/>
        <v>0.00419926060865838</v>
      </c>
      <c r="O37" s="13">
        <v>379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</row>
    <row r="38" spans="2:61" ht="13.5">
      <c r="B38" s="12" t="s">
        <v>141</v>
      </c>
      <c r="C38" s="12" t="s">
        <v>109</v>
      </c>
      <c r="D38" s="13">
        <v>227</v>
      </c>
      <c r="E38" s="13">
        <v>89</v>
      </c>
      <c r="F38" s="13">
        <v>9</v>
      </c>
      <c r="G38" s="14">
        <f t="shared" si="0"/>
        <v>0.10112359550561797</v>
      </c>
      <c r="H38" s="13">
        <v>80</v>
      </c>
      <c r="I38" s="13">
        <f t="shared" si="1"/>
        <v>25.22222222222222</v>
      </c>
      <c r="J38" s="13">
        <f t="shared" si="2"/>
        <v>2.550561797752809</v>
      </c>
      <c r="K38" s="13">
        <v>92</v>
      </c>
      <c r="L38" s="13">
        <v>2</v>
      </c>
      <c r="M38" s="13">
        <v>66720</v>
      </c>
      <c r="N38" s="17">
        <f t="shared" si="3"/>
        <v>0.0034022781774580334</v>
      </c>
      <c r="O38" s="13">
        <v>106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</row>
    <row r="39" spans="2:61" ht="13.5">
      <c r="B39" s="12" t="s">
        <v>138</v>
      </c>
      <c r="C39" s="12" t="s">
        <v>111</v>
      </c>
      <c r="D39" s="13">
        <v>151</v>
      </c>
      <c r="E39" s="13">
        <v>59</v>
      </c>
      <c r="F39" s="13">
        <v>9</v>
      </c>
      <c r="G39" s="14">
        <f t="shared" si="0"/>
        <v>0.15254237288135594</v>
      </c>
      <c r="H39" s="13">
        <v>50</v>
      </c>
      <c r="I39" s="13">
        <f t="shared" si="1"/>
        <v>16.77777777777778</v>
      </c>
      <c r="J39" s="13">
        <f t="shared" si="2"/>
        <v>2.559322033898305</v>
      </c>
      <c r="K39" s="13">
        <v>72</v>
      </c>
      <c r="L39" s="13">
        <v>1</v>
      </c>
      <c r="M39" s="13">
        <v>75607</v>
      </c>
      <c r="N39" s="17">
        <f t="shared" si="3"/>
        <v>0.0019971695742457708</v>
      </c>
      <c r="O39" s="13">
        <v>115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</row>
    <row r="40" spans="2:61" ht="13.5">
      <c r="B40" s="12" t="s">
        <v>138</v>
      </c>
      <c r="C40" s="12" t="s">
        <v>112</v>
      </c>
      <c r="D40" s="13">
        <v>148</v>
      </c>
      <c r="E40" s="13">
        <v>98</v>
      </c>
      <c r="F40" s="13">
        <v>18</v>
      </c>
      <c r="G40" s="14">
        <f t="shared" si="0"/>
        <v>0.1836734693877551</v>
      </c>
      <c r="H40" s="13">
        <v>80</v>
      </c>
      <c r="I40" s="13">
        <f t="shared" si="1"/>
        <v>8.222222222222221</v>
      </c>
      <c r="J40" s="13">
        <f t="shared" si="2"/>
        <v>1.510204081632653</v>
      </c>
      <c r="K40" s="13">
        <v>63</v>
      </c>
      <c r="L40" s="13">
        <v>1</v>
      </c>
      <c r="M40" s="13">
        <v>75607</v>
      </c>
      <c r="N40" s="17">
        <f t="shared" si="3"/>
        <v>0.001957490708532279</v>
      </c>
      <c r="O40" s="13">
        <v>138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</row>
    <row r="41" spans="2:61" ht="13.5">
      <c r="B41" s="12" t="s">
        <v>92</v>
      </c>
      <c r="C41" s="12" t="s">
        <v>113</v>
      </c>
      <c r="D41" s="13">
        <v>59</v>
      </c>
      <c r="E41" s="13">
        <v>14</v>
      </c>
      <c r="F41" s="13">
        <v>4</v>
      </c>
      <c r="G41" s="14">
        <f t="shared" si="0"/>
        <v>0.2857142857142857</v>
      </c>
      <c r="H41" s="13">
        <v>10</v>
      </c>
      <c r="I41" s="13">
        <f t="shared" si="1"/>
        <v>14.75</v>
      </c>
      <c r="J41" s="13">
        <f t="shared" si="2"/>
        <v>4.214285714285714</v>
      </c>
      <c r="K41" s="13">
        <v>34</v>
      </c>
      <c r="L41" s="13">
        <v>2</v>
      </c>
      <c r="M41" s="13">
        <v>33159</v>
      </c>
      <c r="N41" s="17">
        <f t="shared" si="3"/>
        <v>0.0017793057691727736</v>
      </c>
      <c r="O41" s="13">
        <v>47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</row>
    <row r="42" spans="2:61" ht="13.5">
      <c r="B42" s="12" t="s">
        <v>140</v>
      </c>
      <c r="C42" s="12" t="s">
        <v>114</v>
      </c>
      <c r="D42" s="13">
        <v>350</v>
      </c>
      <c r="E42" s="13">
        <v>30</v>
      </c>
      <c r="F42" s="13">
        <v>7</v>
      </c>
      <c r="G42" s="14">
        <f t="shared" si="0"/>
        <v>0.23333333333333334</v>
      </c>
      <c r="H42" s="13">
        <v>23</v>
      </c>
      <c r="I42" s="13">
        <f t="shared" si="1"/>
        <v>50</v>
      </c>
      <c r="J42" s="13">
        <f t="shared" si="2"/>
        <v>11.666666666666666</v>
      </c>
      <c r="K42" s="13">
        <v>153</v>
      </c>
      <c r="L42" s="13">
        <v>1</v>
      </c>
      <c r="M42" s="13">
        <v>229185</v>
      </c>
      <c r="N42" s="17">
        <f t="shared" si="3"/>
        <v>0.001527150555228309</v>
      </c>
      <c r="O42" s="13">
        <v>266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</row>
    <row r="43" spans="2:61" ht="13.5">
      <c r="B43" s="12" t="s">
        <v>142</v>
      </c>
      <c r="C43" s="12" t="s">
        <v>115</v>
      </c>
      <c r="D43" s="13">
        <v>52</v>
      </c>
      <c r="E43" s="13">
        <v>91</v>
      </c>
      <c r="F43" s="13">
        <v>5</v>
      </c>
      <c r="G43" s="14">
        <f t="shared" si="0"/>
        <v>0.054945054945054944</v>
      </c>
      <c r="H43" s="13">
        <v>86</v>
      </c>
      <c r="I43" s="13">
        <f t="shared" si="1"/>
        <v>10.4</v>
      </c>
      <c r="J43" s="13">
        <f t="shared" si="2"/>
        <v>0.5714285714285714</v>
      </c>
      <c r="K43" s="13">
        <v>23</v>
      </c>
      <c r="L43" s="13">
        <v>2</v>
      </c>
      <c r="M43" s="13">
        <v>38406</v>
      </c>
      <c r="N43" s="17">
        <f t="shared" si="3"/>
        <v>0.0013539551111805448</v>
      </c>
      <c r="O43" s="13">
        <v>44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</row>
    <row r="44" spans="2:61" ht="13.5">
      <c r="B44" s="12" t="s">
        <v>139</v>
      </c>
      <c r="C44" s="12" t="s">
        <v>116</v>
      </c>
      <c r="D44" s="13">
        <v>169</v>
      </c>
      <c r="E44" s="13">
        <v>14</v>
      </c>
      <c r="F44" s="13">
        <v>6</v>
      </c>
      <c r="G44" s="14">
        <f t="shared" si="0"/>
        <v>0.42857142857142855</v>
      </c>
      <c r="H44" s="13">
        <v>8</v>
      </c>
      <c r="I44" s="13">
        <f t="shared" si="1"/>
        <v>28.166666666666668</v>
      </c>
      <c r="J44" s="13">
        <f t="shared" si="2"/>
        <v>12.071428571428571</v>
      </c>
      <c r="K44" s="13">
        <v>62</v>
      </c>
      <c r="L44" s="13">
        <v>3</v>
      </c>
      <c r="M44" s="13">
        <v>149312</v>
      </c>
      <c r="N44" s="17">
        <f t="shared" si="3"/>
        <v>0.0011318581225889413</v>
      </c>
      <c r="O44" s="13">
        <v>154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2:61" ht="13.5">
      <c r="B45" s="12" t="s">
        <v>75</v>
      </c>
      <c r="C45" s="12" t="s">
        <v>117</v>
      </c>
      <c r="D45" s="13">
        <v>106</v>
      </c>
      <c r="E45" s="13">
        <v>14</v>
      </c>
      <c r="F45" s="13">
        <v>7</v>
      </c>
      <c r="G45" s="14">
        <f t="shared" si="0"/>
        <v>0.5</v>
      </c>
      <c r="H45" s="13">
        <v>7</v>
      </c>
      <c r="I45" s="13">
        <f t="shared" si="1"/>
        <v>15.142857142857142</v>
      </c>
      <c r="J45" s="13">
        <f t="shared" si="2"/>
        <v>7.571428571428571</v>
      </c>
      <c r="K45" s="13">
        <v>38</v>
      </c>
      <c r="L45" s="13">
        <v>1</v>
      </c>
      <c r="M45" s="13">
        <v>115443</v>
      </c>
      <c r="N45" s="17">
        <f t="shared" si="3"/>
        <v>0.0009182020564261151</v>
      </c>
      <c r="O45" s="13">
        <v>100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</row>
    <row r="46" spans="2:61" ht="13.5">
      <c r="B46" s="12" t="s">
        <v>26</v>
      </c>
      <c r="C46" s="12" t="s">
        <v>118</v>
      </c>
      <c r="D46" s="13">
        <v>88</v>
      </c>
      <c r="E46" s="13">
        <v>32</v>
      </c>
      <c r="F46" s="13">
        <v>7</v>
      </c>
      <c r="G46" s="14">
        <f t="shared" si="0"/>
        <v>0.21875</v>
      </c>
      <c r="H46" s="13">
        <v>25</v>
      </c>
      <c r="I46" s="13">
        <f t="shared" si="1"/>
        <v>12.571428571428571</v>
      </c>
      <c r="J46" s="13">
        <f t="shared" si="2"/>
        <v>2.75</v>
      </c>
      <c r="K46" s="13">
        <v>37</v>
      </c>
      <c r="L46" s="13">
        <v>1</v>
      </c>
      <c r="M46" s="13">
        <v>112814</v>
      </c>
      <c r="N46" s="17">
        <f t="shared" si="3"/>
        <v>0.000780045029872179</v>
      </c>
      <c r="O46" s="13">
        <v>79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</row>
    <row r="47" spans="2:61" ht="13.5">
      <c r="B47" s="12" t="s">
        <v>142</v>
      </c>
      <c r="C47" s="12" t="s">
        <v>119</v>
      </c>
      <c r="D47" s="13">
        <v>25</v>
      </c>
      <c r="E47" s="13">
        <v>12</v>
      </c>
      <c r="F47" s="13">
        <v>4</v>
      </c>
      <c r="G47" s="14">
        <f t="shared" si="0"/>
        <v>0.3333333333333333</v>
      </c>
      <c r="H47" s="13">
        <v>8</v>
      </c>
      <c r="I47" s="13">
        <f t="shared" si="1"/>
        <v>6.25</v>
      </c>
      <c r="J47" s="13">
        <f t="shared" si="2"/>
        <v>2.0833333333333335</v>
      </c>
      <c r="K47" s="13">
        <v>20</v>
      </c>
      <c r="L47" s="13">
        <v>1</v>
      </c>
      <c r="M47" s="13">
        <v>38406</v>
      </c>
      <c r="N47" s="17">
        <f t="shared" si="3"/>
        <v>0.0006509399572983388</v>
      </c>
      <c r="O47" s="13">
        <v>23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</row>
    <row r="48" spans="2:61" ht="13.5">
      <c r="B48" s="12" t="s">
        <v>25</v>
      </c>
      <c r="C48" s="12" t="s">
        <v>121</v>
      </c>
      <c r="D48" s="13">
        <v>3</v>
      </c>
      <c r="E48" s="13">
        <v>3</v>
      </c>
      <c r="F48" s="13">
        <v>2</v>
      </c>
      <c r="G48" s="14">
        <f t="shared" si="0"/>
        <v>0.6666666666666666</v>
      </c>
      <c r="H48" s="13">
        <v>1</v>
      </c>
      <c r="I48" s="13">
        <f t="shared" si="1"/>
        <v>1.5</v>
      </c>
      <c r="J48" s="13">
        <f t="shared" si="2"/>
        <v>1</v>
      </c>
      <c r="K48" s="13">
        <v>2</v>
      </c>
      <c r="L48" s="13">
        <v>1</v>
      </c>
      <c r="M48" s="13">
        <v>28172</v>
      </c>
      <c r="N48" s="18">
        <f t="shared" si="3"/>
        <v>0.00010648871219650717</v>
      </c>
      <c r="O48" s="13">
        <v>3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</row>
    <row r="49" spans="2:61" ht="13.5">
      <c r="B49" s="12" t="s">
        <v>139</v>
      </c>
      <c r="C49" s="12" t="s">
        <v>120</v>
      </c>
      <c r="D49" s="13">
        <v>10</v>
      </c>
      <c r="E49" s="45">
        <v>28</v>
      </c>
      <c r="F49" s="45">
        <v>3</v>
      </c>
      <c r="G49" s="46">
        <f t="shared" si="0"/>
        <v>0.10714285714285714</v>
      </c>
      <c r="H49" s="45">
        <v>25</v>
      </c>
      <c r="I49" s="45">
        <f t="shared" si="1"/>
        <v>3.3333333333333335</v>
      </c>
      <c r="J49" s="45">
        <f t="shared" si="2"/>
        <v>0.35714285714285715</v>
      </c>
      <c r="K49" s="45">
        <v>5</v>
      </c>
      <c r="L49" s="45">
        <v>1</v>
      </c>
      <c r="M49" s="45">
        <v>149312</v>
      </c>
      <c r="N49" s="47">
        <f t="shared" si="3"/>
        <v>6.697385340762966E-05</v>
      </c>
      <c r="O49" s="45">
        <v>5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</row>
    <row r="50" spans="2:61" ht="13.5">
      <c r="B50" s="26"/>
      <c r="C50" s="26" t="s">
        <v>152</v>
      </c>
      <c r="D50" s="19">
        <f>SUM(D2:D47)</f>
        <v>725649</v>
      </c>
      <c r="E50" s="48">
        <f>SUM(E2:E47)</f>
        <v>21043</v>
      </c>
      <c r="F50" s="48">
        <f>SUM(F2:F47)</f>
        <v>7974</v>
      </c>
      <c r="G50" s="49">
        <f>F50/E50</f>
        <v>0.378938364301668</v>
      </c>
      <c r="H50" s="48">
        <f>SUM(H2:H47)</f>
        <v>13069</v>
      </c>
      <c r="I50" s="48">
        <f>D50/F50</f>
        <v>91.00188111361926</v>
      </c>
      <c r="J50" s="48">
        <f>D50/E50</f>
        <v>34.48410397756974</v>
      </c>
      <c r="K50" s="48"/>
      <c r="L50" s="48"/>
      <c r="M50" s="48"/>
      <c r="N50" s="48"/>
      <c r="O50" s="48">
        <f>SUM(O2:O47)</f>
        <v>547074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</row>
    <row r="51" spans="2:61" ht="13.5">
      <c r="B51" s="58"/>
      <c r="C51" s="59" t="s">
        <v>153</v>
      </c>
      <c r="D51" s="76">
        <v>210082</v>
      </c>
      <c r="E51" s="35"/>
      <c r="F51" s="35"/>
      <c r="G51" s="36"/>
      <c r="H51" s="35"/>
      <c r="I51" s="35"/>
      <c r="J51" s="35"/>
      <c r="K51" s="35"/>
      <c r="L51" s="35"/>
      <c r="M51" s="35"/>
      <c r="N51" s="37"/>
      <c r="O51" s="3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</row>
    <row r="52" spans="2:61" ht="13.5">
      <c r="B52" s="26"/>
      <c r="C52" s="27" t="s">
        <v>149</v>
      </c>
      <c r="D52" s="19">
        <f>D50+D51</f>
        <v>935731</v>
      </c>
      <c r="E52" s="50"/>
      <c r="F52" s="50"/>
      <c r="G52" s="51"/>
      <c r="H52" s="50"/>
      <c r="I52" s="50"/>
      <c r="J52" s="50"/>
      <c r="K52" s="50"/>
      <c r="L52" s="50"/>
      <c r="M52" s="50"/>
      <c r="N52" s="50"/>
      <c r="O52" s="50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</row>
    <row r="53" s="15" customFormat="1" ht="13.5"/>
    <row r="54" s="15" customFormat="1" ht="13.5"/>
    <row r="55" s="15" customFormat="1" ht="13.5"/>
    <row r="56" spans="2:16" s="15" customFormat="1" ht="33.75" thickBot="1">
      <c r="B56" s="72" t="s">
        <v>146</v>
      </c>
      <c r="C56" s="65"/>
      <c r="D56" s="65"/>
      <c r="E56" s="65"/>
      <c r="F56" s="65"/>
      <c r="G56" s="38"/>
      <c r="H56" s="38"/>
      <c r="I56" s="38"/>
      <c r="J56" s="38"/>
      <c r="K56" s="38"/>
      <c r="L56" s="38"/>
      <c r="M56" s="38"/>
      <c r="N56" s="38"/>
      <c r="O56" s="38"/>
      <c r="P56" s="34"/>
    </row>
    <row r="57" spans="2:16" s="15" customFormat="1" ht="30.75" thickBot="1">
      <c r="B57" s="73" t="s">
        <v>8</v>
      </c>
      <c r="C57" s="71" t="s">
        <v>9</v>
      </c>
      <c r="D57" s="52" t="s">
        <v>0</v>
      </c>
      <c r="E57" s="22" t="s">
        <v>150</v>
      </c>
      <c r="F57" s="30" t="s">
        <v>151</v>
      </c>
      <c r="G57" s="39"/>
      <c r="H57" s="39"/>
      <c r="I57" s="39"/>
      <c r="J57" s="39"/>
      <c r="K57" s="39"/>
      <c r="L57" s="39"/>
      <c r="M57" s="39"/>
      <c r="N57" s="39"/>
      <c r="O57" s="40"/>
      <c r="P57" s="34"/>
    </row>
    <row r="58" spans="2:16" s="15" customFormat="1" ht="15" thickBot="1">
      <c r="B58" s="74" t="s">
        <v>25</v>
      </c>
      <c r="C58" s="60" t="s">
        <v>154</v>
      </c>
      <c r="D58" s="66" t="s">
        <v>137</v>
      </c>
      <c r="E58" s="66" t="s">
        <v>137</v>
      </c>
      <c r="F58" s="67">
        <v>43023</v>
      </c>
      <c r="G58" s="42"/>
      <c r="H58" s="41"/>
      <c r="I58" s="41"/>
      <c r="J58" s="41"/>
      <c r="K58" s="41"/>
      <c r="L58" s="41"/>
      <c r="M58" s="41"/>
      <c r="N58" s="43"/>
      <c r="O58" s="41"/>
      <c r="P58" s="34"/>
    </row>
    <row r="59" spans="2:16" s="15" customFormat="1" ht="15" thickBot="1">
      <c r="B59" s="75" t="s">
        <v>92</v>
      </c>
      <c r="C59" s="61" t="s">
        <v>155</v>
      </c>
      <c r="D59" s="68">
        <v>96</v>
      </c>
      <c r="E59" s="69" t="s">
        <v>137</v>
      </c>
      <c r="F59" s="70">
        <v>43039</v>
      </c>
      <c r="G59" s="42"/>
      <c r="H59" s="41"/>
      <c r="I59" s="41"/>
      <c r="J59" s="41"/>
      <c r="K59" s="41"/>
      <c r="L59" s="41"/>
      <c r="M59" s="41"/>
      <c r="N59" s="43"/>
      <c r="O59" s="41"/>
      <c r="P59" s="34"/>
    </row>
    <row r="60" spans="2:16" s="15" customFormat="1" ht="15" thickBot="1">
      <c r="B60" s="75" t="s">
        <v>138</v>
      </c>
      <c r="C60" s="61" t="s">
        <v>156</v>
      </c>
      <c r="D60" s="68">
        <v>24985</v>
      </c>
      <c r="E60" s="68">
        <v>19692</v>
      </c>
      <c r="F60" s="70">
        <v>43071</v>
      </c>
      <c r="G60" s="42"/>
      <c r="H60" s="41"/>
      <c r="I60" s="41"/>
      <c r="J60" s="41"/>
      <c r="K60" s="41"/>
      <c r="L60" s="41"/>
      <c r="M60" s="41"/>
      <c r="N60" s="44"/>
      <c r="O60" s="41"/>
      <c r="P60" s="34"/>
    </row>
    <row r="61" spans="2:16" s="15" customFormat="1" ht="15" thickBot="1">
      <c r="B61" s="75" t="s">
        <v>25</v>
      </c>
      <c r="C61" s="61" t="s">
        <v>157</v>
      </c>
      <c r="D61" s="68">
        <v>10318</v>
      </c>
      <c r="E61" s="68">
        <v>6926</v>
      </c>
      <c r="F61" s="70">
        <v>43078</v>
      </c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2:16" s="15" customFormat="1" ht="15" thickBot="1">
      <c r="B62" s="75" t="s">
        <v>158</v>
      </c>
      <c r="C62" s="62" t="s">
        <v>159</v>
      </c>
      <c r="D62" s="68">
        <v>26341</v>
      </c>
      <c r="E62" s="68">
        <v>11432</v>
      </c>
      <c r="F62" s="70">
        <v>43083</v>
      </c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2:6" s="15" customFormat="1" ht="15" thickBot="1">
      <c r="B63" s="63" t="s">
        <v>160</v>
      </c>
      <c r="C63" s="64" t="s">
        <v>161</v>
      </c>
      <c r="D63" s="68">
        <v>36337</v>
      </c>
      <c r="E63" s="68">
        <v>20590</v>
      </c>
      <c r="F63" s="70">
        <v>43108</v>
      </c>
    </row>
    <row r="64" spans="2:6" s="15" customFormat="1" ht="15" thickBot="1">
      <c r="B64" s="63" t="s">
        <v>99</v>
      </c>
      <c r="C64" s="64" t="s">
        <v>162</v>
      </c>
      <c r="D64" s="68">
        <v>301</v>
      </c>
      <c r="E64" s="68">
        <v>282</v>
      </c>
      <c r="F64" s="70">
        <v>43109</v>
      </c>
    </row>
    <row r="65" spans="2:6" s="15" customFormat="1" ht="15" thickBot="1">
      <c r="B65" s="63" t="s">
        <v>160</v>
      </c>
      <c r="C65" s="64" t="s">
        <v>163</v>
      </c>
      <c r="D65" s="68">
        <v>103357</v>
      </c>
      <c r="E65" s="68">
        <v>4176</v>
      </c>
      <c r="F65" s="70">
        <v>43112</v>
      </c>
    </row>
    <row r="66" spans="2:6" s="15" customFormat="1" ht="15" thickBot="1">
      <c r="B66" s="63" t="s">
        <v>160</v>
      </c>
      <c r="C66" s="64" t="s">
        <v>164</v>
      </c>
      <c r="D66" s="68">
        <v>34</v>
      </c>
      <c r="E66" s="68">
        <v>31</v>
      </c>
      <c r="F66" s="70">
        <v>43112</v>
      </c>
    </row>
    <row r="67" spans="2:6" s="15" customFormat="1" ht="15" thickBot="1">
      <c r="B67" s="63" t="s">
        <v>160</v>
      </c>
      <c r="C67" s="64" t="s">
        <v>165</v>
      </c>
      <c r="D67" s="68">
        <v>8313</v>
      </c>
      <c r="E67" s="68">
        <v>5779</v>
      </c>
      <c r="F67" s="70">
        <v>43115</v>
      </c>
    </row>
    <row r="68" spans="2:6" s="15" customFormat="1" ht="13.5">
      <c r="B68" s="27"/>
      <c r="C68" s="27" t="s">
        <v>149</v>
      </c>
      <c r="D68" s="77">
        <f>SUM(D59:D67)</f>
        <v>210082</v>
      </c>
      <c r="E68" s="77">
        <f>SUM(E60:E67)</f>
        <v>68908</v>
      </c>
      <c r="F68" s="27"/>
    </row>
    <row r="69" s="15" customFormat="1" ht="13.5"/>
    <row r="70" s="15" customFormat="1" ht="13.5"/>
    <row r="71" s="15" customFormat="1" ht="13.5"/>
    <row r="72" s="15" customFormat="1" ht="13.5"/>
    <row r="73" s="15" customFormat="1" ht="13.5"/>
    <row r="74" s="15" customFormat="1" ht="13.5"/>
    <row r="75" s="15" customFormat="1" ht="13.5"/>
    <row r="76" s="15" customFormat="1" ht="13.5"/>
    <row r="77" s="15" customFormat="1" ht="13.5"/>
    <row r="78" s="15" customFormat="1" ht="13.5"/>
    <row r="79" s="15" customFormat="1" ht="13.5"/>
    <row r="80" s="15" customFormat="1" ht="13.5"/>
    <row r="81" s="15" customFormat="1" ht="13.5"/>
    <row r="82" s="15" customFormat="1" ht="13.5"/>
    <row r="83" s="15" customFormat="1" ht="13.5"/>
    <row r="84" s="15" customFormat="1" ht="13.5"/>
    <row r="85" s="15" customFormat="1" ht="13.5"/>
    <row r="86" s="15" customFormat="1" ht="13.5"/>
    <row r="87" s="15" customFormat="1" ht="13.5"/>
    <row r="88" s="15" customFormat="1" ht="13.5"/>
    <row r="89" s="15" customFormat="1" ht="13.5"/>
    <row r="90" s="15" customFormat="1" ht="13.5"/>
    <row r="91" s="15" customFormat="1" ht="13.5"/>
    <row r="92" s="15" customFormat="1" ht="13.5"/>
    <row r="93" s="15" customFormat="1" ht="13.5"/>
    <row r="94" s="15" customFormat="1" ht="13.5"/>
    <row r="95" s="15" customFormat="1" ht="13.5"/>
    <row r="96" s="15" customFormat="1" ht="13.5"/>
    <row r="97" s="15" customFormat="1" ht="13.5"/>
    <row r="98" s="15" customFormat="1" ht="13.5"/>
    <row r="99" s="15" customFormat="1" ht="13.5"/>
    <row r="100" s="15" customFormat="1" ht="13.5"/>
    <row r="101" s="15" customFormat="1" ht="13.5"/>
    <row r="102" s="15" customFormat="1" ht="13.5"/>
    <row r="103" s="15" customFormat="1" ht="13.5"/>
    <row r="104" s="15" customFormat="1" ht="13.5"/>
    <row r="105" s="15" customFormat="1" ht="13.5"/>
    <row r="106" s="15" customFormat="1" ht="13.5"/>
    <row r="107" s="15" customFormat="1" ht="13.5"/>
    <row r="108" s="15" customFormat="1" ht="13.5"/>
    <row r="109" s="15" customFormat="1" ht="13.5"/>
    <row r="110" s="15" customFormat="1" ht="13.5"/>
    <row r="111" s="15" customFormat="1" ht="13.5"/>
    <row r="112" s="15" customFormat="1" ht="13.5"/>
    <row r="113" s="15" customFormat="1" ht="13.5"/>
    <row r="114" s="15" customFormat="1" ht="13.5"/>
    <row r="115" s="15" customFormat="1" ht="13.5"/>
    <row r="116" s="15" customFormat="1" ht="13.5"/>
    <row r="117" s="15" customFormat="1" ht="13.5"/>
    <row r="118" s="15" customFormat="1" ht="13.5"/>
    <row r="119" s="15" customFormat="1" ht="13.5"/>
    <row r="120" s="15" customFormat="1" ht="13.5"/>
    <row r="121" s="15" customFormat="1" ht="13.5"/>
    <row r="122" s="15" customFormat="1" ht="13.5"/>
    <row r="123" s="15" customFormat="1" ht="13.5"/>
    <row r="124" s="15" customFormat="1" ht="13.5"/>
    <row r="125" s="15" customFormat="1" ht="13.5"/>
    <row r="126" s="15" customFormat="1" ht="13.5"/>
    <row r="127" s="15" customFormat="1" ht="13.5"/>
    <row r="128" s="15" customFormat="1" ht="13.5"/>
    <row r="129" s="15" customFormat="1" ht="13.5"/>
    <row r="130" s="15" customFormat="1" ht="13.5"/>
    <row r="131" s="15" customFormat="1" ht="13.5"/>
    <row r="132" s="15" customFormat="1" ht="13.5"/>
    <row r="133" s="15" customFormat="1" ht="13.5"/>
    <row r="134" s="15" customFormat="1" ht="13.5"/>
    <row r="135" s="15" customFormat="1" ht="13.5"/>
    <row r="136" s="15" customFormat="1" ht="13.5"/>
    <row r="137" s="15" customFormat="1" ht="13.5"/>
    <row r="138" s="15" customFormat="1" ht="13.5"/>
    <row r="139" s="15" customFormat="1" ht="13.5"/>
    <row r="140" s="15" customFormat="1" ht="13.5"/>
    <row r="141" s="15" customFormat="1" ht="13.5"/>
    <row r="142" s="15" customFormat="1" ht="13.5"/>
    <row r="143" s="15" customFormat="1" ht="13.5"/>
    <row r="144" s="15" customFormat="1" ht="13.5"/>
    <row r="145" s="15" customFormat="1" ht="13.5"/>
    <row r="146" s="15" customFormat="1" ht="13.5"/>
    <row r="147" s="15" customFormat="1" ht="13.5"/>
    <row r="148" s="15" customFormat="1" ht="13.5"/>
    <row r="149" s="15" customFormat="1" ht="13.5"/>
    <row r="150" s="15" customFormat="1" ht="13.5"/>
    <row r="151" s="15" customFormat="1" ht="13.5"/>
    <row r="152" s="15" customFormat="1" ht="13.5"/>
    <row r="153" s="15" customFormat="1" ht="13.5"/>
    <row r="154" s="15" customFormat="1" ht="13.5"/>
    <row r="155" s="15" customFormat="1" ht="13.5"/>
    <row r="156" s="15" customFormat="1" ht="13.5"/>
    <row r="157" s="15" customFormat="1" ht="13.5"/>
    <row r="158" s="15" customFormat="1" ht="13.5"/>
    <row r="159" s="15" customFormat="1" ht="13.5"/>
    <row r="160" s="15" customFormat="1" ht="13.5"/>
    <row r="161" s="15" customFormat="1" ht="13.5"/>
    <row r="162" s="15" customFormat="1" ht="13.5"/>
    <row r="163" s="15" customFormat="1" ht="13.5"/>
    <row r="164" s="15" customFormat="1" ht="13.5"/>
    <row r="165" s="15" customFormat="1" ht="13.5"/>
    <row r="166" s="15" customFormat="1" ht="13.5"/>
    <row r="167" s="15" customFormat="1" ht="13.5"/>
    <row r="168" s="15" customFormat="1" ht="13.5"/>
    <row r="169" s="15" customFormat="1" ht="13.5"/>
    <row r="170" s="15" customFormat="1" ht="13.5"/>
    <row r="171" s="15" customFormat="1" ht="13.5"/>
    <row r="172" s="15" customFormat="1" ht="13.5"/>
    <row r="173" s="15" customFormat="1" ht="13.5"/>
    <row r="174" s="15" customFormat="1" ht="13.5"/>
    <row r="175" s="15" customFormat="1" ht="13.5"/>
    <row r="176" s="15" customFormat="1" ht="13.5"/>
    <row r="177" s="15" customFormat="1" ht="13.5"/>
    <row r="178" s="15" customFormat="1" ht="13.5"/>
    <row r="179" s="15" customFormat="1" ht="13.5"/>
    <row r="180" s="15" customFormat="1" ht="13.5"/>
    <row r="181" s="15" customFormat="1" ht="13.5"/>
    <row r="182" s="15" customFormat="1" ht="13.5"/>
    <row r="183" s="15" customFormat="1" ht="13.5"/>
    <row r="184" s="15" customFormat="1" ht="13.5"/>
    <row r="185" s="15" customFormat="1" ht="13.5"/>
    <row r="186" s="15" customFormat="1" ht="13.5"/>
    <row r="187" s="15" customFormat="1" ht="13.5"/>
    <row r="188" s="15" customFormat="1" ht="13.5"/>
    <row r="189" s="15" customFormat="1" ht="13.5"/>
    <row r="190" s="15" customFormat="1" ht="13.5"/>
    <row r="191" s="15" customFormat="1" ht="13.5"/>
    <row r="192" s="15" customFormat="1" ht="13.5"/>
    <row r="193" s="15" customFormat="1" ht="13.5"/>
    <row r="194" s="15" customFormat="1" ht="13.5"/>
    <row r="195" s="15" customFormat="1" ht="13.5"/>
    <row r="196" s="15" customFormat="1" ht="13.5"/>
    <row r="197" s="15" customFormat="1" ht="13.5"/>
    <row r="198" s="15" customFormat="1" ht="13.5"/>
    <row r="199" s="15" customFormat="1" ht="13.5"/>
    <row r="200" s="15" customFormat="1" ht="13.5"/>
    <row r="201" s="15" customFormat="1" ht="13.5"/>
  </sheetData>
  <sheetProtection/>
  <mergeCells count="4">
    <mergeCell ref="B1:C1"/>
    <mergeCell ref="D1:O1"/>
    <mergeCell ref="B2:C2"/>
    <mergeCell ref="B56:F56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Rafael Ruiz González</cp:lastModifiedBy>
  <dcterms:created xsi:type="dcterms:W3CDTF">2018-01-06T06:00:01Z</dcterms:created>
  <dcterms:modified xsi:type="dcterms:W3CDTF">2018-01-16T20:56:49Z</dcterms:modified>
  <cp:category/>
  <cp:version/>
  <cp:contentType/>
  <cp:contentStatus/>
</cp:coreProperties>
</file>