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6423"/>
  <workbookPr/>
  <bookViews>
    <workbookView xWindow="140" yWindow="0" windowWidth="25380" windowHeight="14280" activeTab="0"/>
  </bookViews>
  <sheets>
    <sheet name="Resumen" sheetId="1" r:id="rId1"/>
    <sheet name="Presidencia" sheetId="3" r:id="rId2"/>
    <sheet name="Senadurías" sheetId="4" r:id="rId3"/>
  </sheets>
  <definedNames>
    <definedName name="_xlnm._FilterDatabase" localSheetId="1" hidden="1">'Presidencia'!$B$3:$O$52</definedName>
  </definedNames>
  <calcPr calcId="140001"/>
  <extLst/>
</workbook>
</file>

<file path=xl/sharedStrings.xml><?xml version="1.0" encoding="utf-8"?>
<sst xmlns="http://schemas.openxmlformats.org/spreadsheetml/2006/main" count="265" uniqueCount="172">
  <si>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</si>
  <si>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</si>
  <si>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</si>
  <si>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</si>
  <si>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</si>
  <si>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</si>
  <si>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</si>
  <si>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</si>
  <si>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TOTAL</t>
  </si>
  <si>
    <t>Entidad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</si>
  <si>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</si>
  <si>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</si>
  <si>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</si>
  <si>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</si>
  <si>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</si>
  <si>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</si>
  <si>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</si>
  <si>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EDGAR ULISES PORTILLO FIGUEROA</t>
  </si>
  <si>
    <t>MA. DE JESÚS PATRICIO MARTÍNEZ</t>
  </si>
  <si>
    <t>AGUASCALIENTES</t>
  </si>
  <si>
    <t>JORGE ARTURO GÓMEZ GONZÁLEZ</t>
  </si>
  <si>
    <t>BAJA CALIFORNIA SUR</t>
  </si>
  <si>
    <t>ARMANDO APARICIO GALLARDO</t>
  </si>
  <si>
    <t>NUEVO LEON</t>
  </si>
  <si>
    <t>RAÚL GONZÁLEZ RODRÍGUEZ</t>
  </si>
  <si>
    <t>TLAXCALA</t>
  </si>
  <si>
    <t>RAYMUNDO VÁZQUEZ CONCHAS</t>
  </si>
  <si>
    <t>GUERRERO</t>
  </si>
  <si>
    <t>SOLEDAD ROMERO ESPINAL</t>
  </si>
  <si>
    <t>MORELOS</t>
  </si>
  <si>
    <t>CIUDAD DE MEXICO</t>
  </si>
  <si>
    <t>VERACRUZ</t>
  </si>
  <si>
    <t>CHIAPAS</t>
  </si>
  <si>
    <t>MIN de apoyos por auxiliar</t>
  </si>
  <si>
    <t>PEDRO FERRIZ DE CON</t>
  </si>
  <si>
    <t>CARLOS ANTONIO MIMENZA NOVELO</t>
  </si>
  <si>
    <t>EDUARDO SANTILLÁN CARPINTEIRO</t>
  </si>
  <si>
    <t>PORFIRIO  MORENO JIMÉNEZ</t>
  </si>
  <si>
    <t>GERARDO MOJICA NERIA</t>
  </si>
  <si>
    <t>MARCO FERRARA VILLARREAL</t>
  </si>
  <si>
    <t>JOSÉ FRANCISCO FLORES CARBALLIDO</t>
  </si>
  <si>
    <t>LUIS MODESTO PONCE DE LEÓN ARMENTA</t>
  </si>
  <si>
    <t>GONZALO NAVOR LANCHE</t>
  </si>
  <si>
    <t>JESÚS MORFÍN GARDUÑO</t>
  </si>
  <si>
    <t>RICARDO AZUELA ESPINOZA</t>
  </si>
  <si>
    <t>AISCHA VALLEJO UTRILLA</t>
  </si>
  <si>
    <t>PEDRO SERGIO PEÑALOZA PÉREZ</t>
  </si>
  <si>
    <t>PABLO JAIME DELGADO OREA</t>
  </si>
  <si>
    <t>ÁNGEL MARTÍNEZ  JUÁREZ</t>
  </si>
  <si>
    <t>ALEJANDRO DANIEL GARZA MONTES DE OCA</t>
  </si>
  <si>
    <t>ALFONSO TRUJANO SANCHEZ</t>
  </si>
  <si>
    <t>ANTONIO ZAVALA MANCILLAS</t>
  </si>
  <si>
    <t>EUSTACIO ESTEBAN SALINAS TREVIÑO</t>
  </si>
  <si>
    <t>JORGE CRUZ GÓMEZ</t>
  </si>
  <si>
    <t>JOSÉ ANTONIO JAIME REYNOSO</t>
  </si>
  <si>
    <t>SILVESTRE FERNÁNDEZ BARAJAS</t>
  </si>
  <si>
    <t>FRANCISCO JAVIER RODRÍGUEZ ESPEJEL</t>
  </si>
  <si>
    <t>MARÍA CONCEPCIÓN  IBARRA  TIZNADO</t>
  </si>
  <si>
    <t>J. JESÚS PADILLA CASTILLO</t>
  </si>
  <si>
    <t>GUSTAVO JAVIER JIMÉNEZ PONS MEJÍA</t>
  </si>
  <si>
    <t>WENDOLIN GUTIÉRREZ MEJÍA</t>
  </si>
  <si>
    <t>MAURICIO ÁVILA  MEDINA</t>
  </si>
  <si>
    <t>FRANCISCO JAVIER BECERRIL LÓPEZ</t>
  </si>
  <si>
    <t>MANUEL ANTONIO ROMO AGUIRRE</t>
  </si>
  <si>
    <t>DANTE FIGUEROA GALEANA</t>
  </si>
  <si>
    <t>GABRIEL SALGADO AGUILAR</t>
  </si>
  <si>
    <t>RAÚL PÉREZ ALONSO</t>
  </si>
  <si>
    <t>ISRRAEL PANTOJA CRUZ</t>
  </si>
  <si>
    <t>MARIA ELENA RODRÍGUEZ CAMPIA ROMO</t>
  </si>
  <si>
    <t>RODOLFO EDUARDO SANTOS DÁVILA</t>
  </si>
  <si>
    <t>JESÚS ALFONSO PÉREZ GARCÍA</t>
  </si>
  <si>
    <t>GERARDO DUEÑAS BEDOLLA</t>
  </si>
  <si>
    <t>FERNANDO EDUARDO  JALILI LIRA</t>
  </si>
  <si>
    <t>ROQUE LÓPEZ MENDOZA</t>
  </si>
  <si>
    <t>ALEXIS FIGUEROA VALLEJO</t>
  </si>
  <si>
    <t>ESTEBAN RUIZ PONCE MADRID</t>
  </si>
  <si>
    <t>MARIO FABIAN GÓMEZ PÉREZ</t>
  </si>
  <si>
    <t>LORENZO RICARDO GARCÍA DE LEÓN CORIA</t>
  </si>
  <si>
    <t>PABLO ABNER SALAZAR MENDIGUCHÍA</t>
  </si>
  <si>
    <t>OBED JAVIER PÉREZ CRUZ</t>
  </si>
  <si>
    <t>SINALOA</t>
  </si>
  <si>
    <t>MANUEL JESÚS CLOUTHIER CARRILLO</t>
  </si>
  <si>
    <t>JALISCO</t>
  </si>
  <si>
    <t>JOSÉ PEDRO KUMAMOTO AGUILAR</t>
  </si>
  <si>
    <t>ZACATECAS</t>
  </si>
  <si>
    <t>SIMÓN PEDRO DE LEÓN MOJARRO</t>
  </si>
  <si>
    <t>SONORA</t>
  </si>
  <si>
    <t>LUIS FERNANDO RODRÍGUEZ AHUMADA</t>
  </si>
  <si>
    <t>MICHOACAN</t>
  </si>
  <si>
    <t>URIEL LÓPEZ PAREDES</t>
  </si>
  <si>
    <t>QUERETARO</t>
  </si>
  <si>
    <t>MIGUEL NAVA ALVARADO</t>
  </si>
  <si>
    <t>MÓNICA GRICELDA GARZA CANDIA</t>
  </si>
  <si>
    <t>COLIMA</t>
  </si>
  <si>
    <t>BENJAMÍN LUNA ALATORRE</t>
  </si>
  <si>
    <t>ROLANDO MEZA CASTILLO</t>
  </si>
  <si>
    <t>ADOLFO FRANCISCO  VOORDUIN  FRAPPE</t>
  </si>
  <si>
    <t>TAMAULIPAS</t>
  </si>
  <si>
    <t>LUIS GERARDO HINOJOSA TAPÍA</t>
  </si>
  <si>
    <t>JOSÉ ROBERTO MEDINA MARTÍNEZ</t>
  </si>
  <si>
    <t>JAVIER YAU DORRY</t>
  </si>
  <si>
    <t>TABASCO</t>
  </si>
  <si>
    <t>MARIO VICENTE PATRACA PASCUAL</t>
  </si>
  <si>
    <t>EVANGELINA PAREDES ZAMORA</t>
  </si>
  <si>
    <t>EDGAR ALÁN PRADO GÓMEZ</t>
  </si>
  <si>
    <t>ANTONIO SANSORES SASTRÉ</t>
  </si>
  <si>
    <t>ARTURO MANUEL SOTELO ORTÍZ</t>
  </si>
  <si>
    <t>IRVIN ADÁN FIGUEROA GALINDO</t>
  </si>
  <si>
    <t>LAURA ISALINDA  LÓPEZ  LÓPEZ</t>
  </si>
  <si>
    <t>BAJA CALIFORNIA</t>
  </si>
  <si>
    <t>ERNESTO GARCÍA GONZÁLEZ</t>
  </si>
  <si>
    <t>GERMÁN GILBERTO TREJO CABALLERO</t>
  </si>
  <si>
    <t>MEXICO</t>
  </si>
  <si>
    <t>ALFONSO SALGADO ZARATE</t>
  </si>
  <si>
    <t>JUAN RAFAEL RAMÍREZ ZAMORA</t>
  </si>
  <si>
    <t>JOSÉ VICENTE ROMÁN  SÁNCHEZ</t>
  </si>
  <si>
    <t>MARÍA DEL CARMEN ACOSTA JIMÉNEZ</t>
  </si>
  <si>
    <t>ALFONSO PADILLA LÓPEZ</t>
  </si>
  <si>
    <t>VLADIMIR AGUILAR GALICIA</t>
  </si>
  <si>
    <t>OLGA GARCÍA GARCÍA</t>
  </si>
  <si>
    <t>MARÍA IDALIA PLATA RODRÍGUEZ</t>
  </si>
  <si>
    <t>NORBERTO JESÚS DE LA ROSA BUENROSTRO</t>
  </si>
  <si>
    <t>NEIN LÓPEZ ACOSTA</t>
  </si>
  <si>
    <t>ROGELIO PULIDO LARA</t>
  </si>
  <si>
    <t>SAN LUIS POTOSI</t>
  </si>
  <si>
    <t>FABIÁN ESPINOSA DIAZ DE LEÓN</t>
  </si>
  <si>
    <t>ARTURO GARCÍA JIMÉNEZ</t>
  </si>
  <si>
    <t>FABIOLA ZEPEDA  MUÑOZ</t>
  </si>
  <si>
    <t>ENRIQUE SUÁREZ DEL REAL DÍAZ DE LEÓN</t>
  </si>
  <si>
    <t>HORACIO JORGE ANTONIO POLANCO CARRILLO</t>
  </si>
  <si>
    <t>RICARDO VÁZQUEZ CONTRERAS</t>
  </si>
  <si>
    <t>ÁNGEL RENÉ ÁBREGO ESCOBEDO</t>
  </si>
  <si>
    <t>Aspirantes a la Presidencia de la República (48)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</si>
  <si>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</si>
  <si>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Orden por nivel de avance</t>
  </si>
  <si>
    <r>
      <t xml:space="preserve">Apoyos encontrados en Lista Nominal 
(preliminar)
</t>
    </r>
    <r>
      <rPr>
        <sz val="8"/>
        <color indexed="9"/>
        <rFont val="Calibri"/>
        <family val="2"/>
      </rPr>
      <t>Los apoyos restantes están en proceso de verificación o bien se identificaron como duplicados, bajas del Padrón Electoral o de la Lista Nominal, con alguna inconsistencia o como 'no encontrados' en la base de datos del Registro Federal de Electores.</t>
    </r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</si>
  <si>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</si>
  <si>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</si>
  <si>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</si>
  <si>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</si>
  <si>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</si>
  <si>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</si>
  <si>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</si>
  <si>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</si>
  <si>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</si>
  <si>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(F)</t>
  </si>
  <si>
    <t>--</t>
  </si>
  <si>
    <t>Resumen</t>
  </si>
  <si>
    <t>Auxiliares que SÍ han enviado apoyos ACTIVOS</t>
  </si>
  <si>
    <r>
      <t xml:space="preserve">Apoyos encontrados en Lista Nominal 
(preliminar)
</t>
    </r>
    <r>
      <rPr>
        <sz val="7"/>
        <color indexed="9"/>
        <rFont val="Calibri"/>
        <family val="2"/>
      </rPr>
      <t>Los apoyos restantes están en proceso de verificación o bien se identificaron como duplicados, bajas del Padrón Electoral o de la Lista Nominal, pertenecientes a otro ámbito geográfico, con alguna inconsistencia o como 'no encontrados' en la base de datos del Registro Federal de Electores.</t>
    </r>
  </si>
  <si>
    <t>Senadurías (vigentes)</t>
  </si>
  <si>
    <t>Senadurías (desistimientos)</t>
  </si>
  <si>
    <t>Diputaciones (vigentes)</t>
  </si>
  <si>
    <t>Diputaciones (desistimientos)</t>
  </si>
  <si>
    <t>Total</t>
  </si>
  <si>
    <t xml:space="preserve">Desistimientos </t>
  </si>
  <si>
    <t>Apoyos encontrados en Lista Nominal 
(preliminar)</t>
  </si>
  <si>
    <t>Fecha de renuncia</t>
  </si>
  <si>
    <t>ISAAC MORENO VÁZQUEZ</t>
  </si>
  <si>
    <t>JOSÉ FRANCISCO MAGAÑA TEJEDA</t>
  </si>
  <si>
    <t>NUEVO LEÓN</t>
  </si>
  <si>
    <t>FERNANDO ARELLANO CASTILLO</t>
  </si>
  <si>
    <t>CDMX</t>
  </si>
  <si>
    <t>MARTÍN SERRANO GARCÍA</t>
  </si>
  <si>
    <t>JUAN DIEGO BERISTAIN ÁVILA</t>
  </si>
  <si>
    <t>CÉSAR DANIEL GONZÁLEZ MADRUGA</t>
  </si>
  <si>
    <t>GUSTAVO ALEJANDRO URUCHURTU CHAVARÍN</t>
  </si>
  <si>
    <t>JORGE EDUARDO PASCUAL LÓPEZ</t>
  </si>
  <si>
    <t>Aspirantes a Senadurías (45)</t>
  </si>
  <si>
    <t>SUBTOTAL</t>
  </si>
  <si>
    <t>ASPIRANTES QUE DESISTIERON</t>
  </si>
  <si>
    <t>Corte: 04/feb
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</si>
</sst>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5"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8"/>
      <color indexed="9"/>
      <name val="Calibri"/>
      <family val="2"/>
    </font>
    <font>
      <sz val="7"/>
      <color indexed="9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b/>
      <sz val="20"/>
      <color rgb="FF950054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24"/>
      <color rgb="FF950054"/>
      <name val="Calibri"/>
      <family val="2"/>
    </font>
    <font>
      <b/>
      <sz val="7"/>
      <color rgb="FFFFFFFF"/>
      <name val="Calibri"/>
      <family val="2"/>
    </font>
    <font>
      <sz val="12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sz val="10"/>
      <color rgb="FF000000"/>
      <name val="Calibri"/>
      <family val="2"/>
    </font>
    <font>
      <sz val="12"/>
      <color theme="0"/>
      <name val="Calibri"/>
      <family val="2"/>
    </font>
    <font>
      <b/>
      <sz val="26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0499899983406066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87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2" fillId="2" borderId="1" xfId="20" applyFont="1" applyFill="1" applyBorder="1" applyAlignment="1">
      <alignment horizontal="center" wrapText="1"/>
      <protection/>
    </xf>
    <xf numFmtId="0" fontId="13" fillId="3" borderId="1" xfId="20" applyFont="1" applyFill="1" applyBorder="1" applyAlignment="1">
      <alignment horizontal="center" vertical="center" wrapText="1"/>
      <protection/>
    </xf>
    <xf numFmtId="3" fontId="13" fillId="3" borderId="1" xfId="20" applyNumberFormat="1" applyFont="1" applyFill="1" applyBorder="1" applyAlignment="1">
      <alignment horizontal="center" vertical="center" wrapText="1"/>
      <protection/>
    </xf>
    <xf numFmtId="0" fontId="14" fillId="4" borderId="1" xfId="0" applyFont="1" applyFill="1" applyBorder="1" applyAlignment="1">
      <alignment horizontal="center" vertical="center" wrapText="1"/>
    </xf>
    <xf numFmtId="9" fontId="13" fillId="3" borderId="1" xfId="22" applyFont="1" applyFill="1" applyBorder="1" applyAlignment="1">
      <alignment horizontal="center" vertical="center" wrapText="1"/>
    </xf>
    <xf numFmtId="1" fontId="13" fillId="3" borderId="1" xfId="20" applyNumberFormat="1" applyFont="1" applyFill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left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1" xfId="22" applyNumberFormat="1" applyFont="1" applyBorder="1" applyAlignment="1">
      <alignment horizontal="center" vertical="center"/>
    </xf>
    <xf numFmtId="164" fontId="11" fillId="0" borderId="1" xfId="22" applyNumberFormat="1" applyFont="1" applyBorder="1" applyAlignment="1">
      <alignment horizontal="center" vertical="center"/>
    </xf>
    <xf numFmtId="9" fontId="11" fillId="0" borderId="1" xfId="22" applyFont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/>
    </xf>
    <xf numFmtId="3" fontId="11" fillId="5" borderId="1" xfId="0" applyNumberFormat="1" applyFont="1" applyFill="1" applyBorder="1" applyAlignment="1" quotePrefix="1">
      <alignment horizontal="center" vertical="center"/>
    </xf>
    <xf numFmtId="3" fontId="11" fillId="5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15" fillId="2" borderId="1" xfId="21" applyFont="1" applyFill="1" applyBorder="1" applyAlignment="1">
      <alignment horizontal="center"/>
      <protection/>
    </xf>
    <xf numFmtId="0" fontId="16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3" fontId="7" fillId="2" borderId="1" xfId="0" applyNumberFormat="1" applyFont="1" applyFill="1" applyBorder="1" applyAlignment="1">
      <alignment horizontal="center" vertical="center"/>
    </xf>
    <xf numFmtId="9" fontId="17" fillId="2" borderId="1" xfId="22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center"/>
    </xf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3" fontId="0" fillId="6" borderId="5" xfId="0" applyNumberFormat="1" applyFill="1" applyBorder="1"/>
    <xf numFmtId="3" fontId="0" fillId="6" borderId="0" xfId="0" applyNumberFormat="1" applyFill="1" applyBorder="1"/>
    <xf numFmtId="0" fontId="0" fillId="6" borderId="0" xfId="0" applyFill="1" applyBorder="1"/>
    <xf numFmtId="0" fontId="0" fillId="6" borderId="6" xfId="0" applyFill="1" applyBorder="1"/>
    <xf numFmtId="0" fontId="0" fillId="6" borderId="5" xfId="0" applyFill="1" applyBorder="1"/>
    <xf numFmtId="0" fontId="18" fillId="3" borderId="1" xfId="20" applyFont="1" applyFill="1" applyBorder="1" applyAlignment="1">
      <alignment horizontal="center" vertical="center" wrapText="1"/>
      <protection/>
    </xf>
    <xf numFmtId="3" fontId="18" fillId="3" borderId="1" xfId="20" applyNumberFormat="1" applyFont="1" applyFill="1" applyBorder="1" applyAlignment="1">
      <alignment horizontal="center" vertical="center" wrapText="1"/>
      <protection/>
    </xf>
    <xf numFmtId="0" fontId="0" fillId="6" borderId="7" xfId="0" applyFill="1" applyBorder="1"/>
    <xf numFmtId="0" fontId="0" fillId="6" borderId="8" xfId="0" applyFill="1" applyBorder="1"/>
    <xf numFmtId="0" fontId="0" fillId="6" borderId="9" xfId="0" applyFill="1" applyBorder="1"/>
    <xf numFmtId="0" fontId="19" fillId="7" borderId="10" xfId="20" applyFont="1" applyFill="1" applyBorder="1" applyAlignment="1" applyProtection="1">
      <alignment horizontal="center" vertical="center" wrapText="1"/>
      <protection locked="0"/>
    </xf>
    <xf numFmtId="0" fontId="19" fillId="7" borderId="11" xfId="20" applyFont="1" applyFill="1" applyBorder="1" applyAlignment="1" applyProtection="1">
      <alignment horizontal="center" vertical="center"/>
      <protection locked="0"/>
    </xf>
    <xf numFmtId="0" fontId="19" fillId="3" borderId="1" xfId="20" applyFont="1" applyFill="1" applyBorder="1" applyAlignment="1">
      <alignment horizontal="center" vertical="center" wrapText="1"/>
      <protection/>
    </xf>
    <xf numFmtId="0" fontId="20" fillId="8" borderId="10" xfId="0" applyFont="1" applyFill="1" applyBorder="1" applyAlignment="1">
      <alignment horizontal="left" vertical="center" wrapText="1"/>
    </xf>
    <xf numFmtId="0" fontId="20" fillId="8" borderId="12" xfId="0" applyFont="1" applyFill="1" applyBorder="1" applyAlignment="1">
      <alignment horizontal="left" vertical="center" wrapText="1"/>
    </xf>
    <xf numFmtId="0" fontId="20" fillId="5" borderId="12" xfId="0" applyFont="1" applyFill="1" applyBorder="1" applyAlignment="1" quotePrefix="1">
      <alignment horizontal="center" vertical="center" wrapText="1"/>
    </xf>
    <xf numFmtId="14" fontId="20" fillId="5" borderId="12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0" fontId="20" fillId="8" borderId="12" xfId="0" applyFont="1" applyFill="1" applyBorder="1" applyAlignment="1" quotePrefix="1">
      <alignment horizontal="center" vertical="center" wrapText="1"/>
    </xf>
    <xf numFmtId="14" fontId="20" fillId="0" borderId="12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8" fillId="0" borderId="15" xfId="0" applyFont="1" applyBorder="1"/>
    <xf numFmtId="0" fontId="8" fillId="0" borderId="16" xfId="0" applyFont="1" applyBorder="1"/>
    <xf numFmtId="3" fontId="8" fillId="0" borderId="16" xfId="0" applyNumberFormat="1" applyFont="1" applyBorder="1" applyAlignment="1">
      <alignment horizontal="center" vertical="center"/>
    </xf>
    <xf numFmtId="14" fontId="20" fillId="0" borderId="17" xfId="0" applyNumberFormat="1" applyFont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wrapText="1"/>
    </xf>
    <xf numFmtId="3" fontId="19" fillId="3" borderId="9" xfId="0" applyNumberFormat="1" applyFont="1" applyFill="1" applyBorder="1" applyAlignment="1">
      <alignment horizontal="center" wrapText="1"/>
    </xf>
    <xf numFmtId="3" fontId="19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/>
    <xf numFmtId="0" fontId="19" fillId="3" borderId="1" xfId="0" applyFont="1" applyFill="1" applyBorder="1" applyAlignment="1">
      <alignment horizontal="center" wrapText="1"/>
    </xf>
    <xf numFmtId="9" fontId="19" fillId="3" borderId="1" xfId="22" applyFont="1" applyFill="1" applyBorder="1" applyAlignment="1">
      <alignment horizontal="center" vertical="center"/>
    </xf>
    <xf numFmtId="0" fontId="8" fillId="9" borderId="1" xfId="0" applyFont="1" applyFill="1" applyBorder="1"/>
    <xf numFmtId="0" fontId="19" fillId="9" borderId="1" xfId="0" applyFont="1" applyFill="1" applyBorder="1" applyAlignment="1">
      <alignment horizontal="center" vertical="center"/>
    </xf>
    <xf numFmtId="3" fontId="19" fillId="9" borderId="1" xfId="0" applyNumberFormat="1" applyFont="1" applyFill="1" applyBorder="1" applyAlignment="1">
      <alignment horizontal="center" vertical="center"/>
    </xf>
    <xf numFmtId="3" fontId="8" fillId="6" borderId="1" xfId="0" applyNumberFormat="1" applyFont="1" applyFill="1" applyBorder="1" applyAlignment="1">
      <alignment horizontal="center" vertical="center"/>
    </xf>
    <xf numFmtId="9" fontId="8" fillId="6" borderId="1" xfId="22" applyFont="1" applyFill="1" applyBorder="1" applyAlignment="1">
      <alignment horizontal="center" vertical="center"/>
    </xf>
    <xf numFmtId="10" fontId="8" fillId="6" borderId="1" xfId="22" applyNumberFormat="1" applyFont="1" applyFill="1" applyBorder="1" applyAlignment="1">
      <alignment horizontal="center" vertical="center"/>
    </xf>
    <xf numFmtId="3" fontId="19" fillId="6" borderId="1" xfId="0" applyNumberFormat="1" applyFont="1" applyFill="1" applyBorder="1" applyAlignment="1">
      <alignment horizontal="center" vertical="center" wrapText="1"/>
    </xf>
    <xf numFmtId="9" fontId="19" fillId="6" borderId="1" xfId="22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3" fontId="11" fillId="2" borderId="1" xfId="0" applyNumberFormat="1" applyFont="1" applyFill="1" applyBorder="1" applyAlignment="1" quotePrefix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9" fontId="11" fillId="2" borderId="1" xfId="22" applyFont="1" applyFill="1" applyBorder="1" applyAlignment="1" quotePrefix="1">
      <alignment horizontal="center" vertical="center"/>
    </xf>
    <xf numFmtId="3" fontId="0" fillId="2" borderId="0" xfId="0" applyNumberFormat="1" applyFill="1" applyBorder="1"/>
    <xf numFmtId="1" fontId="17" fillId="2" borderId="1" xfId="0" applyNumberFormat="1" applyFont="1" applyFill="1" applyBorder="1" applyAlignment="1">
      <alignment horizontal="center" vertical="center"/>
    </xf>
    <xf numFmtId="9" fontId="0" fillId="2" borderId="0" xfId="22" applyFont="1" applyFill="1" applyBorder="1"/>
    <xf numFmtId="0" fontId="21" fillId="7" borderId="18" xfId="21" applyFont="1" applyFill="1" applyBorder="1" applyAlignment="1">
      <alignment horizontal="center" vertical="center" wrapText="1"/>
      <protection/>
    </xf>
    <xf numFmtId="0" fontId="21" fillId="7" borderId="19" xfId="21" applyFont="1" applyFill="1" applyBorder="1" applyAlignment="1">
      <alignment horizontal="center" vertical="center" wrapText="1"/>
      <protection/>
    </xf>
    <xf numFmtId="0" fontId="21" fillId="7" borderId="1" xfId="20" applyFont="1" applyFill="1" applyBorder="1" applyAlignment="1">
      <alignment horizontal="center" vertical="center" wrapText="1"/>
      <protection/>
    </xf>
    <xf numFmtId="0" fontId="22" fillId="10" borderId="20" xfId="20" applyFont="1" applyFill="1" applyBorder="1" applyAlignment="1">
      <alignment horizontal="center" vertical="center"/>
      <protection/>
    </xf>
    <xf numFmtId="0" fontId="22" fillId="10" borderId="8" xfId="20" applyFont="1" applyFill="1" applyBorder="1" applyAlignment="1">
      <alignment horizontal="center" vertical="center"/>
      <protection/>
    </xf>
    <xf numFmtId="0" fontId="12" fillId="2" borderId="1" xfId="20" applyFont="1" applyFill="1" applyBorder="1" applyAlignment="1">
      <alignment horizontal="center"/>
      <protection/>
    </xf>
    <xf numFmtId="0" fontId="13" fillId="3" borderId="1" xfId="20" applyFont="1" applyFill="1" applyBorder="1" applyAlignment="1">
      <alignment horizontal="center" vertical="center" wrapText="1"/>
      <protection/>
    </xf>
    <xf numFmtId="9" fontId="11" fillId="5" borderId="1" xfId="22" applyFont="1" applyFill="1" applyBorder="1" applyAlignment="1" quotePrefix="1">
      <alignment horizontal="center" vertical="center"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 3" xfId="21"/>
    <cellStyle name="Porcentual" xfId="22"/>
    <cellStyle name="Hipervínculo" xfId="23"/>
    <cellStyle name="Hipervínculo visitado" xfId="24"/>
    <cellStyle name="Hipervínculo" xfId="25"/>
    <cellStyle name="Hipervínculo visitado" xfId="26"/>
    <cellStyle name="Hipervínculo" xfId="27"/>
    <cellStyle name="Hipervínculo visitado" xfId="28"/>
    <cellStyle name="Hipervínculo" xfId="29"/>
    <cellStyle name="Hipervínculo visitado" xfId="30"/>
    <cellStyle name="Hipervínculo" xfId="31"/>
    <cellStyle name="Hipervínculo visitado" xfId="32"/>
    <cellStyle name="Hipervínculo" xfId="33"/>
    <cellStyle name="Hipervínculo visitado" xfId="34"/>
    <cellStyle name="Hipervínculo" xfId="35"/>
    <cellStyle name="Hipervínculo visitado" xfId="36"/>
    <cellStyle name="Hipervínculo" xfId="37"/>
    <cellStyle name="Hipervínculo visitado" xfId="38"/>
    <cellStyle name="Hipervínculo" xfId="39"/>
    <cellStyle name="Hipervínculo visitado" xfId="40"/>
    <cellStyle name="Hipervínculo" xfId="41"/>
    <cellStyle name="Hipervínculo visitado" xfId="42"/>
    <cellStyle name="Hipervínculo" xfId="43"/>
    <cellStyle name="Hipervínculo visitado" xfId="44"/>
    <cellStyle name="Hipervínculo" xfId="45"/>
    <cellStyle name="Hipervínculo visitado" xfId="46"/>
    <cellStyle name="Hipervínculo" xfId="47"/>
    <cellStyle name="Hipervínculo visitado" xfId="48"/>
    <cellStyle name="Hipervínculo" xfId="49"/>
    <cellStyle name="Hipervínculo visitado" xfId="50"/>
    <cellStyle name="Hipervínculo" xfId="51"/>
    <cellStyle name="Hipervínculo visitado" xfId="52"/>
    <cellStyle name="Hipervínculo" xfId="53"/>
    <cellStyle name="Hipervínculo visitado" xfId="54"/>
    <cellStyle name="Hipervínculo" xfId="55"/>
    <cellStyle name="Hipervínculo visitado" xfId="56"/>
    <cellStyle name="Hipervínculo" xfId="57"/>
    <cellStyle name="Hipervínculo visitado" xfId="58"/>
    <cellStyle name="Hipervínculo" xfId="59"/>
    <cellStyle name="Hipervínculo visitado" xfId="60"/>
    <cellStyle name="Hipervínculo" xfId="61"/>
    <cellStyle name="Hipervínculo visitado" xfId="62"/>
    <cellStyle name="Hipervínculo" xfId="63"/>
    <cellStyle name="Hipervínculo visitado" xfId="64"/>
    <cellStyle name="Hipervínculo" xfId="65"/>
    <cellStyle name="Hipervínculo visitado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733425</xdr:colOff>
      <xdr:row>1</xdr:row>
      <xdr:rowOff>38100</xdr:rowOff>
    </xdr:from>
    <xdr:to>
      <xdr:col>1</xdr:col>
      <xdr:colOff>1933575</xdr:colOff>
      <xdr:row>1</xdr:row>
      <xdr:rowOff>523875</xdr:rowOff>
    </xdr:to>
    <xdr:pic>
      <xdr:nvPicPr>
        <xdr:cNvPr id="2064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23975" y="200025"/>
          <a:ext cx="12001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828675</xdr:colOff>
      <xdr:row>0</xdr:row>
      <xdr:rowOff>47625</xdr:rowOff>
    </xdr:from>
    <xdr:to>
      <xdr:col>1</xdr:col>
      <xdr:colOff>2238375</xdr:colOff>
      <xdr:row>0</xdr:row>
      <xdr:rowOff>619125</xdr:rowOff>
    </xdr:to>
    <xdr:pic>
      <xdr:nvPicPr>
        <xdr:cNvPr id="1057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4425" y="47625"/>
          <a:ext cx="1409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1714500</xdr:colOff>
      <xdr:row>0</xdr:row>
      <xdr:rowOff>47625</xdr:rowOff>
    </xdr:from>
    <xdr:to>
      <xdr:col>2</xdr:col>
      <xdr:colOff>1181100</xdr:colOff>
      <xdr:row>0</xdr:row>
      <xdr:rowOff>771525</xdr:rowOff>
    </xdr:to>
    <xdr:pic>
      <xdr:nvPicPr>
        <xdr:cNvPr id="3086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43100" y="47625"/>
          <a:ext cx="11811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tabSelected="1" workbookViewId="0" topLeftCell="A1">
      <pane ySplit="2" topLeftCell="A3" activePane="bottomLeft" state="frozen"/>
      <selection pane="bottomLeft" activeCell="C12" sqref="C12"/>
    </sheetView>
  </sheetViews>
  <sheetFormatPr defaultColWidth="8.8515625" defaultRowHeight="12.75"/>
  <cols>
    <col min="1" max="1" width="8.8515625" style="18" customWidth="1"/>
    <col min="2" max="2" width="36.421875" style="18" customWidth="1"/>
    <col min="3" max="3" width="16.140625" style="18" customWidth="1"/>
    <col min="4" max="4" width="14.421875" style="18" customWidth="1"/>
    <col min="5" max="5" width="17.7109375" style="18" customWidth="1"/>
    <col min="6" max="6" width="13.140625" style="18" customWidth="1"/>
    <col min="7" max="7" width="16.7109375" style="18" customWidth="1"/>
    <col min="8" max="8" width="17.7109375" style="18" customWidth="1"/>
    <col min="9" max="9" width="17.28125" style="18" customWidth="1"/>
    <col min="10" max="10" width="30.421875" style="18" customWidth="1"/>
    <col min="11" max="16384" width="8.8515625" style="18" customWidth="1"/>
  </cols>
  <sheetData>
    <row r="1" ht="12.75">
      <c r="B1" s="17"/>
    </row>
    <row r="2" spans="2:10" ht="66.5" customHeight="1">
      <c r="B2" s="19" t="s">
        <v>147</v>
      </c>
      <c r="C2" s="79" t="s">
        <v>133</v>
      </c>
      <c r="D2" s="80"/>
      <c r="E2" s="80"/>
      <c r="F2" s="80"/>
      <c r="G2" s="80"/>
      <c r="H2" s="80"/>
      <c r="I2" s="80"/>
      <c r="J2" s="80"/>
    </row>
    <row r="3" spans="2:10" ht="70">
      <c r="B3" s="4" t="s">
        <v>171</v>
      </c>
      <c r="C3" s="4" t="s">
        <v>0</v>
      </c>
      <c r="D3" s="4" t="s">
        <v>1</v>
      </c>
      <c r="E3" s="4" t="s">
        <v>148</v>
      </c>
      <c r="F3" s="4" t="s">
        <v>3</v>
      </c>
      <c r="G3" s="4" t="s">
        <v>4</v>
      </c>
      <c r="H3" s="4" t="s">
        <v>5</v>
      </c>
      <c r="I3" s="4" t="s">
        <v>6</v>
      </c>
      <c r="J3" s="20" t="s">
        <v>149</v>
      </c>
    </row>
    <row r="4" spans="2:10" ht="15">
      <c r="B4" s="21" t="s">
        <v>7</v>
      </c>
      <c r="C4" s="22">
        <v>6122580</v>
      </c>
      <c r="D4" s="22">
        <v>131606</v>
      </c>
      <c r="E4" s="22">
        <v>39948</v>
      </c>
      <c r="F4" s="23">
        <v>0.3035423916842697</v>
      </c>
      <c r="G4" s="22">
        <v>91658</v>
      </c>
      <c r="H4" s="77">
        <v>153.26374286572545</v>
      </c>
      <c r="I4" s="77">
        <v>46.52204306794523</v>
      </c>
      <c r="J4" s="22">
        <v>3238130</v>
      </c>
    </row>
    <row r="5" spans="2:10" ht="15">
      <c r="B5" s="21" t="s">
        <v>150</v>
      </c>
      <c r="C5" s="22">
        <v>799580</v>
      </c>
      <c r="D5" s="22">
        <v>21136</v>
      </c>
      <c r="E5" s="22">
        <v>8069</v>
      </c>
      <c r="F5" s="23">
        <v>0.3817657077971234</v>
      </c>
      <c r="G5" s="22">
        <v>13062</v>
      </c>
      <c r="H5" s="24">
        <v>99.09282438963936</v>
      </c>
      <c r="I5" s="24">
        <v>37.83024224072672</v>
      </c>
      <c r="J5" s="22">
        <v>604864</v>
      </c>
    </row>
    <row r="6" spans="2:10" ht="15">
      <c r="B6" s="21" t="s">
        <v>151</v>
      </c>
      <c r="C6" s="22">
        <v>216981</v>
      </c>
      <c r="D6" s="25"/>
      <c r="E6" s="26"/>
      <c r="F6" s="26"/>
      <c r="G6" s="26"/>
      <c r="H6" s="26"/>
      <c r="I6" s="26"/>
      <c r="J6" s="27"/>
    </row>
    <row r="7" spans="2:10" ht="15">
      <c r="B7" s="21" t="s">
        <v>152</v>
      </c>
      <c r="C7" s="22">
        <v>727972</v>
      </c>
      <c r="D7" s="28"/>
      <c r="E7" s="29"/>
      <c r="F7" s="29"/>
      <c r="G7" s="30"/>
      <c r="H7" s="30"/>
      <c r="I7" s="30"/>
      <c r="J7" s="31"/>
    </row>
    <row r="8" spans="2:10" ht="15">
      <c r="B8" s="21" t="s">
        <v>153</v>
      </c>
      <c r="C8" s="22">
        <v>87952</v>
      </c>
      <c r="D8" s="32"/>
      <c r="E8" s="30"/>
      <c r="F8" s="30"/>
      <c r="G8" s="30"/>
      <c r="H8" s="30"/>
      <c r="I8" s="30"/>
      <c r="J8" s="31"/>
    </row>
    <row r="9" spans="2:10" ht="18">
      <c r="B9" s="33" t="s">
        <v>154</v>
      </c>
      <c r="C9" s="34">
        <f>SUM(C4:C8)</f>
        <v>7955065</v>
      </c>
      <c r="D9" s="35"/>
      <c r="E9" s="36"/>
      <c r="F9" s="36"/>
      <c r="G9" s="36"/>
      <c r="H9" s="36"/>
      <c r="I9" s="36"/>
      <c r="J9" s="37"/>
    </row>
    <row r="13" ht="12.75">
      <c r="D13" s="76"/>
    </row>
    <row r="16" ht="12.75">
      <c r="C16" s="78"/>
    </row>
    <row r="17" ht="12.75">
      <c r="C17" s="78"/>
    </row>
  </sheetData>
  <mergeCells count="1">
    <mergeCell ref="C2:J2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5"/>
  <sheetViews>
    <sheetView workbookViewId="0" topLeftCell="A1">
      <pane xSplit="2" ySplit="3" topLeftCell="N48" activePane="bottomRight" state="frozen"/>
      <selection pane="topRight" activeCell="C1" sqref="C1"/>
      <selection pane="bottomLeft" activeCell="A4" sqref="A4"/>
      <selection pane="bottomRight" activeCell="C52" sqref="C52:O52"/>
    </sheetView>
  </sheetViews>
  <sheetFormatPr defaultColWidth="8.8515625" defaultRowHeight="12.75"/>
  <cols>
    <col min="1" max="1" width="4.28125" style="2" customWidth="1"/>
    <col min="2" max="2" width="44.421875" style="2" customWidth="1"/>
    <col min="3" max="3" width="14.140625" style="2" customWidth="1"/>
    <col min="4" max="4" width="11.7109375" style="2" customWidth="1"/>
    <col min="5" max="5" width="13.28125" style="2" customWidth="1"/>
    <col min="6" max="6" width="11.7109375" style="2" customWidth="1"/>
    <col min="7" max="7" width="14.140625" style="2" customWidth="1"/>
    <col min="8" max="8" width="12.28125" style="2" customWidth="1"/>
    <col min="9" max="9" width="12.00390625" style="2" customWidth="1"/>
    <col min="10" max="10" width="11.7109375" style="2" customWidth="1"/>
    <col min="11" max="11" width="10.421875" style="2" customWidth="1"/>
    <col min="12" max="14" width="12.7109375" style="2" customWidth="1"/>
    <col min="15" max="15" width="33.140625" style="2" customWidth="1"/>
    <col min="16" max="16384" width="8.8515625" style="2" customWidth="1"/>
  </cols>
  <sheetData>
    <row r="1" spans="1:30" ht="102" customHeight="1">
      <c r="A1" s="71"/>
      <c r="B1" s="3" t="s">
        <v>132</v>
      </c>
      <c r="C1" s="81" t="s">
        <v>133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</row>
    <row r="2" spans="1:30" ht="111.5" customHeight="1">
      <c r="A2" s="71"/>
      <c r="B2" s="4" t="s">
        <v>171</v>
      </c>
      <c r="C2" s="5" t="s">
        <v>0</v>
      </c>
      <c r="D2" s="5" t="s">
        <v>1</v>
      </c>
      <c r="E2" s="5" t="s">
        <v>2</v>
      </c>
      <c r="F2" s="4" t="s">
        <v>3</v>
      </c>
      <c r="G2" s="5" t="s">
        <v>4</v>
      </c>
      <c r="H2" s="5" t="s">
        <v>5</v>
      </c>
      <c r="I2" s="5" t="s">
        <v>6</v>
      </c>
      <c r="J2" s="5" t="s">
        <v>11</v>
      </c>
      <c r="K2" s="5" t="s">
        <v>33</v>
      </c>
      <c r="L2" s="5" t="s">
        <v>12</v>
      </c>
      <c r="M2" s="4" t="s">
        <v>13</v>
      </c>
      <c r="N2" s="4" t="s">
        <v>134</v>
      </c>
      <c r="O2" s="6" t="s">
        <v>135</v>
      </c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</row>
    <row r="3" spans="1:30" ht="12.75">
      <c r="A3" s="71"/>
      <c r="B3" s="4" t="s">
        <v>10</v>
      </c>
      <c r="C3" s="5" t="s">
        <v>136</v>
      </c>
      <c r="D3" s="5" t="s">
        <v>137</v>
      </c>
      <c r="E3" s="5" t="s">
        <v>138</v>
      </c>
      <c r="F3" s="4" t="s">
        <v>139</v>
      </c>
      <c r="G3" s="5" t="s">
        <v>140</v>
      </c>
      <c r="H3" s="5" t="s">
        <v>141</v>
      </c>
      <c r="I3" s="5" t="s">
        <v>142</v>
      </c>
      <c r="J3" s="5"/>
      <c r="K3" s="5"/>
      <c r="L3" s="5" t="s">
        <v>143</v>
      </c>
      <c r="M3" s="4" t="s">
        <v>144</v>
      </c>
      <c r="N3" s="4"/>
      <c r="O3" s="6" t="s">
        <v>145</v>
      </c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</row>
    <row r="4" spans="1:30" ht="12.75">
      <c r="A4" s="71"/>
      <c r="B4" s="9" t="s">
        <v>14</v>
      </c>
      <c r="C4" s="10">
        <v>1872390</v>
      </c>
      <c r="D4" s="10">
        <v>35408</v>
      </c>
      <c r="E4" s="10">
        <v>14301</v>
      </c>
      <c r="F4" s="11">
        <f>E4/D4</f>
        <v>0.4038917758698599</v>
      </c>
      <c r="G4" s="10">
        <v>21107</v>
      </c>
      <c r="H4" s="10">
        <f>C4/E4</f>
        <v>130.92720788756031</v>
      </c>
      <c r="I4" s="10">
        <f>C4/D4</f>
        <v>52.88042250338906</v>
      </c>
      <c r="J4" s="10">
        <v>22946</v>
      </c>
      <c r="K4" s="10">
        <v>1</v>
      </c>
      <c r="L4" s="10">
        <v>866593</v>
      </c>
      <c r="M4" s="12">
        <f>C4/L4</f>
        <v>2.160633653860578</v>
      </c>
      <c r="N4" s="10">
        <f>_xlfn.RANK.EQ(M4,M$4:M$48)</f>
        <v>1</v>
      </c>
      <c r="O4" s="10">
        <v>1077797</v>
      </c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</row>
    <row r="5" spans="1:30" ht="12.75">
      <c r="A5" s="71"/>
      <c r="B5" s="9" t="s">
        <v>15</v>
      </c>
      <c r="C5" s="10">
        <v>1362775</v>
      </c>
      <c r="D5" s="10">
        <v>58163</v>
      </c>
      <c r="E5" s="10">
        <v>13023</v>
      </c>
      <c r="F5" s="11">
        <f>E5/D5</f>
        <v>0.22390523184842598</v>
      </c>
      <c r="G5" s="10">
        <v>45140</v>
      </c>
      <c r="H5" s="10">
        <f>C5/E5</f>
        <v>104.64370728710743</v>
      </c>
      <c r="I5" s="10">
        <f>C5/D5</f>
        <v>23.43027354159861</v>
      </c>
      <c r="J5" s="10">
        <v>26112</v>
      </c>
      <c r="K5" s="10">
        <v>1</v>
      </c>
      <c r="L5" s="10">
        <v>866593</v>
      </c>
      <c r="M5" s="12">
        <f>C5/L5</f>
        <v>1.5725663604483304</v>
      </c>
      <c r="N5" s="10">
        <f>_xlfn.RANK.EQ(M5,M$4:M$48)</f>
        <v>2</v>
      </c>
      <c r="O5" s="10">
        <v>885805</v>
      </c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</row>
    <row r="6" spans="1:30" ht="12.75">
      <c r="A6" s="71"/>
      <c r="B6" s="9" t="s">
        <v>16</v>
      </c>
      <c r="C6" s="10">
        <v>1351249</v>
      </c>
      <c r="D6" s="10">
        <v>7261</v>
      </c>
      <c r="E6" s="10">
        <v>2178</v>
      </c>
      <c r="F6" s="11">
        <f>E6/D6</f>
        <v>0.2999586833769453</v>
      </c>
      <c r="G6" s="10">
        <v>5083</v>
      </c>
      <c r="H6" s="10">
        <f>C6/E6</f>
        <v>620.4081726354453</v>
      </c>
      <c r="I6" s="10">
        <f>C6/D6</f>
        <v>186.09681862002478</v>
      </c>
      <c r="J6" s="10">
        <v>55289</v>
      </c>
      <c r="K6" s="10">
        <v>1</v>
      </c>
      <c r="L6" s="10">
        <v>866593</v>
      </c>
      <c r="M6" s="12">
        <f>C6/L6</f>
        <v>1.5592659991483893</v>
      </c>
      <c r="N6" s="10">
        <f>_xlfn.RANK.EQ(M6,M$4:M$48)</f>
        <v>3</v>
      </c>
      <c r="O6" s="10">
        <v>855982</v>
      </c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</row>
    <row r="7" spans="1:30" ht="12.75">
      <c r="A7" s="71"/>
      <c r="B7" s="9" t="s">
        <v>17</v>
      </c>
      <c r="C7" s="10">
        <v>879348</v>
      </c>
      <c r="D7" s="10">
        <v>444</v>
      </c>
      <c r="E7" s="10">
        <v>120</v>
      </c>
      <c r="F7" s="11">
        <f>E7/D7</f>
        <v>0.2702702702702703</v>
      </c>
      <c r="G7" s="10">
        <v>324</v>
      </c>
      <c r="H7" s="10">
        <f>C7/E7</f>
        <v>7327.9</v>
      </c>
      <c r="I7" s="10">
        <f>C7/D7</f>
        <v>1980.5135135135135</v>
      </c>
      <c r="J7" s="10">
        <v>78330</v>
      </c>
      <c r="K7" s="10">
        <v>1</v>
      </c>
      <c r="L7" s="10">
        <v>866593</v>
      </c>
      <c r="M7" s="12">
        <f>C7/L7</f>
        <v>1.014718558769803</v>
      </c>
      <c r="N7" s="10">
        <f>_xlfn.RANK.EQ(M7,M$4:M$48)</f>
        <v>4</v>
      </c>
      <c r="O7" s="10">
        <v>26943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</row>
    <row r="8" spans="1:30" ht="12.75">
      <c r="A8" s="71"/>
      <c r="B8" s="9" t="s">
        <v>18</v>
      </c>
      <c r="C8" s="10">
        <v>213404</v>
      </c>
      <c r="D8" s="10">
        <v>11457</v>
      </c>
      <c r="E8" s="10">
        <v>4957</v>
      </c>
      <c r="F8" s="11">
        <f>E8/D8</f>
        <v>0.4326612551278694</v>
      </c>
      <c r="G8" s="10">
        <v>6500</v>
      </c>
      <c r="H8" s="10">
        <f>C8/E8</f>
        <v>43.05103893483962</v>
      </c>
      <c r="I8" s="10">
        <f>C8/D8</f>
        <v>18.626516540106486</v>
      </c>
      <c r="J8" s="10">
        <v>2722</v>
      </c>
      <c r="K8" s="10">
        <v>1</v>
      </c>
      <c r="L8" s="10">
        <v>866593</v>
      </c>
      <c r="M8" s="12">
        <f>C8/L8</f>
        <v>0.2462563164022788</v>
      </c>
      <c r="N8" s="10">
        <f>_xlfn.RANK.EQ(M8,M$4:M$48)</f>
        <v>5</v>
      </c>
      <c r="O8" s="10">
        <v>197143</v>
      </c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</row>
    <row r="9" spans="1:30" ht="12.75">
      <c r="A9" s="71"/>
      <c r="B9" s="9" t="s">
        <v>34</v>
      </c>
      <c r="C9" s="10">
        <v>182511</v>
      </c>
      <c r="D9" s="10">
        <v>10947</v>
      </c>
      <c r="E9" s="10">
        <v>3213</v>
      </c>
      <c r="F9" s="11">
        <f>E9/D9</f>
        <v>0.2935050698821595</v>
      </c>
      <c r="G9" s="10">
        <v>7734</v>
      </c>
      <c r="H9" s="10">
        <f>C9/E9</f>
        <v>56.80392156862745</v>
      </c>
      <c r="I9" s="10">
        <f>C9/D9</f>
        <v>16.672238969580707</v>
      </c>
      <c r="J9" s="10">
        <v>2695</v>
      </c>
      <c r="K9" s="10">
        <v>1</v>
      </c>
      <c r="L9" s="10">
        <v>866593</v>
      </c>
      <c r="M9" s="12">
        <f>C9/L9</f>
        <v>0.2106075170235624</v>
      </c>
      <c r="N9" s="10">
        <f>_xlfn.RANK.EQ(M9,M$4:M$48)</f>
        <v>6</v>
      </c>
      <c r="O9" s="10">
        <v>71370</v>
      </c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</row>
    <row r="10" spans="1:30" ht="12.75">
      <c r="A10" s="71"/>
      <c r="B10" s="9" t="s">
        <v>35</v>
      </c>
      <c r="C10" s="10">
        <v>91766</v>
      </c>
      <c r="D10" s="10">
        <v>1143</v>
      </c>
      <c r="E10" s="10">
        <v>490</v>
      </c>
      <c r="F10" s="11">
        <f>E10/D10</f>
        <v>0.42869641294838146</v>
      </c>
      <c r="G10" s="10">
        <v>653</v>
      </c>
      <c r="H10" s="10">
        <f>C10/E10</f>
        <v>187.27755102040817</v>
      </c>
      <c r="I10" s="10">
        <f>C10/D10</f>
        <v>80.28521434820648</v>
      </c>
      <c r="J10" s="10">
        <v>2129</v>
      </c>
      <c r="K10" s="10">
        <v>1</v>
      </c>
      <c r="L10" s="10">
        <v>866593</v>
      </c>
      <c r="M10" s="12">
        <f>C10/L10</f>
        <v>0.10589284704584505</v>
      </c>
      <c r="N10" s="10">
        <f>_xlfn.RANK.EQ(M10,M$4:M$48)</f>
        <v>7</v>
      </c>
      <c r="O10" s="10">
        <v>48395</v>
      </c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</row>
    <row r="11" spans="1:30" ht="12.75">
      <c r="A11" s="71"/>
      <c r="B11" s="9" t="s">
        <v>36</v>
      </c>
      <c r="C11" s="10">
        <v>77411</v>
      </c>
      <c r="D11" s="10">
        <v>1478</v>
      </c>
      <c r="E11" s="10">
        <v>489</v>
      </c>
      <c r="F11" s="11">
        <f>E11/D11</f>
        <v>0.3308525033829499</v>
      </c>
      <c r="G11" s="10">
        <v>989</v>
      </c>
      <c r="H11" s="10">
        <f>C11/E11</f>
        <v>158.30470347648262</v>
      </c>
      <c r="I11" s="10">
        <f>C11/D11</f>
        <v>52.37550744248985</v>
      </c>
      <c r="J11" s="10">
        <v>5910</v>
      </c>
      <c r="K11" s="10">
        <v>1</v>
      </c>
      <c r="L11" s="10">
        <v>866593</v>
      </c>
      <c r="M11" s="12">
        <f>C11/L11</f>
        <v>0.08932797749347156</v>
      </c>
      <c r="N11" s="10">
        <f>_xlfn.RANK.EQ(M11,M$4:M$48)</f>
        <v>8</v>
      </c>
      <c r="O11" s="10">
        <v>45021</v>
      </c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</row>
    <row r="12" spans="1:30" ht="12.75">
      <c r="A12" s="71"/>
      <c r="B12" s="9" t="s">
        <v>37</v>
      </c>
      <c r="C12" s="10">
        <v>53555</v>
      </c>
      <c r="D12" s="10">
        <v>33</v>
      </c>
      <c r="E12" s="10">
        <v>17</v>
      </c>
      <c r="F12" s="11">
        <f>E12/D12</f>
        <v>0.5151515151515151</v>
      </c>
      <c r="G12" s="10">
        <v>16</v>
      </c>
      <c r="H12" s="10">
        <f>C12/E12</f>
        <v>3150.294117647059</v>
      </c>
      <c r="I12" s="10">
        <f>C12/D12</f>
        <v>1622.878787878788</v>
      </c>
      <c r="J12" s="10">
        <v>14134</v>
      </c>
      <c r="K12" s="10">
        <v>1</v>
      </c>
      <c r="L12" s="10">
        <v>866593</v>
      </c>
      <c r="M12" s="12">
        <f>C12/L12</f>
        <v>0.06179948372534742</v>
      </c>
      <c r="N12" s="10">
        <f>_xlfn.RANK.EQ(M12,M$4:M$48)</f>
        <v>9</v>
      </c>
      <c r="O12" s="10">
        <v>3377</v>
      </c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</row>
    <row r="13" spans="1:30" ht="12.75">
      <c r="A13" s="71"/>
      <c r="B13" s="9" t="s">
        <v>38</v>
      </c>
      <c r="C13" s="10">
        <v>9167</v>
      </c>
      <c r="D13" s="10">
        <v>615</v>
      </c>
      <c r="E13" s="10">
        <v>197</v>
      </c>
      <c r="F13" s="11">
        <f>E13/D13</f>
        <v>0.3203252032520325</v>
      </c>
      <c r="G13" s="10">
        <v>418</v>
      </c>
      <c r="H13" s="10">
        <f>C13/E13</f>
        <v>46.53299492385787</v>
      </c>
      <c r="I13" s="10">
        <f>C13/D13</f>
        <v>14.90569105691057</v>
      </c>
      <c r="J13" s="10">
        <v>907</v>
      </c>
      <c r="K13" s="10">
        <v>1</v>
      </c>
      <c r="L13" s="10">
        <v>866593</v>
      </c>
      <c r="M13" s="12">
        <f>C13/L13</f>
        <v>0.010578206839889083</v>
      </c>
      <c r="N13" s="10">
        <f>_xlfn.RANK.EQ(M13,M$4:M$48)</f>
        <v>10</v>
      </c>
      <c r="O13" s="10">
        <v>7512</v>
      </c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</row>
    <row r="14" spans="1:30" ht="12.75">
      <c r="A14" s="71"/>
      <c r="B14" s="9" t="s">
        <v>39</v>
      </c>
      <c r="C14" s="10">
        <v>7407</v>
      </c>
      <c r="D14" s="10">
        <v>1047</v>
      </c>
      <c r="E14" s="10">
        <v>186</v>
      </c>
      <c r="F14" s="11">
        <f>E14/D14</f>
        <v>0.17765042979942694</v>
      </c>
      <c r="G14" s="10">
        <v>861</v>
      </c>
      <c r="H14" s="10">
        <f>C14/E14</f>
        <v>39.82258064516129</v>
      </c>
      <c r="I14" s="10">
        <f>C14/D14</f>
        <v>7.074498567335244</v>
      </c>
      <c r="J14" s="10">
        <v>1050</v>
      </c>
      <c r="K14" s="10">
        <v>1</v>
      </c>
      <c r="L14" s="10">
        <v>866593</v>
      </c>
      <c r="M14" s="12">
        <f>C14/L14</f>
        <v>0.008547264979061681</v>
      </c>
      <c r="N14" s="10">
        <f>_xlfn.RANK.EQ(M14,M$4:M$48)</f>
        <v>11</v>
      </c>
      <c r="O14" s="10">
        <v>3497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</row>
    <row r="15" spans="1:30" ht="12.75">
      <c r="A15" s="71"/>
      <c r="B15" s="9" t="s">
        <v>40</v>
      </c>
      <c r="C15" s="10">
        <v>4231</v>
      </c>
      <c r="D15" s="10">
        <v>108</v>
      </c>
      <c r="E15" s="10">
        <v>22</v>
      </c>
      <c r="F15" s="11">
        <f>E15/D15</f>
        <v>0.2037037037037037</v>
      </c>
      <c r="G15" s="10">
        <v>86</v>
      </c>
      <c r="H15" s="10">
        <f>C15/E15</f>
        <v>192.3181818181818</v>
      </c>
      <c r="I15" s="10">
        <f>C15/D15</f>
        <v>39.175925925925924</v>
      </c>
      <c r="J15" s="10">
        <v>1134</v>
      </c>
      <c r="K15" s="10">
        <v>1</v>
      </c>
      <c r="L15" s="10">
        <v>866593</v>
      </c>
      <c r="M15" s="12">
        <f>C15/L15</f>
        <v>0.004882338075659508</v>
      </c>
      <c r="N15" s="10">
        <f>_xlfn.RANK.EQ(M15,M$4:M$48)</f>
        <v>12</v>
      </c>
      <c r="O15" s="10">
        <v>2184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</row>
    <row r="16" spans="1:30" ht="12.75">
      <c r="A16" s="71"/>
      <c r="B16" s="9" t="s">
        <v>41</v>
      </c>
      <c r="C16" s="10">
        <v>2355</v>
      </c>
      <c r="D16" s="10">
        <v>422</v>
      </c>
      <c r="E16" s="10">
        <v>145</v>
      </c>
      <c r="F16" s="11">
        <f>E16/D16</f>
        <v>0.34360189573459715</v>
      </c>
      <c r="G16" s="10">
        <v>277</v>
      </c>
      <c r="H16" s="10">
        <f>C16/E16</f>
        <v>16.24137931034483</v>
      </c>
      <c r="I16" s="10">
        <f>C16/D16</f>
        <v>5.580568720379147</v>
      </c>
      <c r="J16" s="10">
        <v>206</v>
      </c>
      <c r="K16" s="10">
        <v>1</v>
      </c>
      <c r="L16" s="10">
        <v>866593</v>
      </c>
      <c r="M16" s="12">
        <f>C16/L16</f>
        <v>0.0027175386830957556</v>
      </c>
      <c r="N16" s="10">
        <f>_xlfn.RANK.EQ(M16,M$4:M$48)</f>
        <v>13</v>
      </c>
      <c r="O16" s="10">
        <v>1719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</row>
    <row r="17" spans="1:30" ht="12.75">
      <c r="A17" s="71"/>
      <c r="B17" s="9" t="s">
        <v>42</v>
      </c>
      <c r="C17" s="10">
        <v>2221</v>
      </c>
      <c r="D17" s="10">
        <v>536</v>
      </c>
      <c r="E17" s="10">
        <v>54</v>
      </c>
      <c r="F17" s="13">
        <f>E17/D17</f>
        <v>0.10074626865671642</v>
      </c>
      <c r="G17" s="10">
        <v>482</v>
      </c>
      <c r="H17" s="10">
        <f>C17/E17</f>
        <v>41.129629629629626</v>
      </c>
      <c r="I17" s="10">
        <f>C17/D17</f>
        <v>4.143656716417911</v>
      </c>
      <c r="J17" s="10">
        <v>667</v>
      </c>
      <c r="K17" s="10">
        <v>1</v>
      </c>
      <c r="L17" s="10">
        <v>866593</v>
      </c>
      <c r="M17" s="12">
        <f>C17/L17</f>
        <v>0.0025629101550554874</v>
      </c>
      <c r="N17" s="10">
        <f>_xlfn.RANK.EQ(M17,M$4:M$48)</f>
        <v>14</v>
      </c>
      <c r="O17" s="10">
        <v>1148</v>
      </c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</row>
    <row r="18" spans="1:30" ht="12.75">
      <c r="A18" s="71"/>
      <c r="B18" s="9" t="s">
        <v>43</v>
      </c>
      <c r="C18" s="10">
        <v>2059</v>
      </c>
      <c r="D18" s="10">
        <v>110</v>
      </c>
      <c r="E18" s="10">
        <v>60</v>
      </c>
      <c r="F18" s="13">
        <f>E18/D18</f>
        <v>0.5454545454545454</v>
      </c>
      <c r="G18" s="10">
        <v>50</v>
      </c>
      <c r="H18" s="10">
        <f>C18/E18</f>
        <v>34.31666666666667</v>
      </c>
      <c r="I18" s="10">
        <f>C18/D18</f>
        <v>18.71818181818182</v>
      </c>
      <c r="J18" s="10">
        <v>204</v>
      </c>
      <c r="K18" s="10">
        <v>1</v>
      </c>
      <c r="L18" s="10">
        <v>866593</v>
      </c>
      <c r="M18" s="12">
        <f>C18/L18</f>
        <v>0.002375971188320238</v>
      </c>
      <c r="N18" s="10">
        <f>_xlfn.RANK.EQ(M18,M$4:M$48)</f>
        <v>15</v>
      </c>
      <c r="O18" s="10">
        <v>1193</v>
      </c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</row>
    <row r="19" spans="1:30" ht="12.75">
      <c r="A19" s="71"/>
      <c r="B19" s="9" t="s">
        <v>44</v>
      </c>
      <c r="C19" s="10">
        <v>1758</v>
      </c>
      <c r="D19" s="10">
        <v>144</v>
      </c>
      <c r="E19" s="10">
        <v>23</v>
      </c>
      <c r="F19" s="13">
        <f>E19/D19</f>
        <v>0.1597222222222222</v>
      </c>
      <c r="G19" s="10">
        <v>121</v>
      </c>
      <c r="H19" s="10">
        <f>C19/E19</f>
        <v>76.43478260869566</v>
      </c>
      <c r="I19" s="10">
        <f>C19/D19</f>
        <v>12.208333333333334</v>
      </c>
      <c r="J19" s="10">
        <v>613</v>
      </c>
      <c r="K19" s="10">
        <v>1</v>
      </c>
      <c r="L19" s="10">
        <v>866593</v>
      </c>
      <c r="M19" s="12">
        <f>C19/L19</f>
        <v>0.0020286339723491883</v>
      </c>
      <c r="N19" s="10">
        <f>_xlfn.RANK.EQ(M19,M$4:M$48)</f>
        <v>16</v>
      </c>
      <c r="O19" s="10">
        <v>1555</v>
      </c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</row>
    <row r="20" spans="1:30" ht="12.75">
      <c r="A20" s="71"/>
      <c r="B20" s="9" t="s">
        <v>45</v>
      </c>
      <c r="C20" s="10">
        <v>1722</v>
      </c>
      <c r="D20" s="10">
        <v>153</v>
      </c>
      <c r="E20" s="10">
        <v>32</v>
      </c>
      <c r="F20" s="13">
        <f>E20/D20</f>
        <v>0.20915032679738563</v>
      </c>
      <c r="G20" s="10">
        <v>121</v>
      </c>
      <c r="H20" s="10">
        <f>C20/E20</f>
        <v>53.8125</v>
      </c>
      <c r="I20" s="10">
        <f>C20/D20</f>
        <v>11.254901960784315</v>
      </c>
      <c r="J20" s="10">
        <v>870</v>
      </c>
      <c r="K20" s="10">
        <v>1</v>
      </c>
      <c r="L20" s="10">
        <v>866593</v>
      </c>
      <c r="M20" s="12">
        <f>C20/L20</f>
        <v>0.0019870919797413547</v>
      </c>
      <c r="N20" s="10">
        <f>_xlfn.RANK.EQ(M20,M$4:M$48)</f>
        <v>17</v>
      </c>
      <c r="O20" s="10">
        <v>1230</v>
      </c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</row>
    <row r="21" spans="1:30" ht="12.75">
      <c r="A21" s="71"/>
      <c r="B21" s="9" t="s">
        <v>46</v>
      </c>
      <c r="C21" s="10">
        <v>1195</v>
      </c>
      <c r="D21" s="10">
        <v>67</v>
      </c>
      <c r="E21" s="10">
        <v>22</v>
      </c>
      <c r="F21" s="13">
        <f>E21/D21</f>
        <v>0.3283582089552239</v>
      </c>
      <c r="G21" s="10">
        <v>45</v>
      </c>
      <c r="H21" s="10">
        <f>C21/E21</f>
        <v>54.31818181818182</v>
      </c>
      <c r="I21" s="10">
        <f>C21/D21</f>
        <v>17.83582089552239</v>
      </c>
      <c r="J21" s="10">
        <v>534</v>
      </c>
      <c r="K21" s="10">
        <v>1</v>
      </c>
      <c r="L21" s="10">
        <v>866593</v>
      </c>
      <c r="M21" s="12">
        <f>C21/L21</f>
        <v>0.0013789633657322411</v>
      </c>
      <c r="N21" s="10">
        <f>_xlfn.RANK.EQ(M21,M$4:M$48)</f>
        <v>18</v>
      </c>
      <c r="O21" s="10">
        <v>1052</v>
      </c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</row>
    <row r="22" spans="1:30" ht="12.75">
      <c r="A22" s="71"/>
      <c r="B22" s="9" t="s">
        <v>47</v>
      </c>
      <c r="C22" s="10">
        <v>978</v>
      </c>
      <c r="D22" s="10">
        <v>245</v>
      </c>
      <c r="E22" s="10">
        <v>55</v>
      </c>
      <c r="F22" s="13">
        <f>E22/D22</f>
        <v>0.22448979591836735</v>
      </c>
      <c r="G22" s="10">
        <v>190</v>
      </c>
      <c r="H22" s="10">
        <f>C22/E22</f>
        <v>17.78181818181818</v>
      </c>
      <c r="I22" s="10">
        <f>C22/D22</f>
        <v>3.9918367346938775</v>
      </c>
      <c r="J22" s="10">
        <v>300</v>
      </c>
      <c r="K22" s="10">
        <v>1</v>
      </c>
      <c r="L22" s="10">
        <v>866593</v>
      </c>
      <c r="M22" s="12">
        <f>C22/L22</f>
        <v>0.0011285574658461354</v>
      </c>
      <c r="N22" s="10">
        <f>_xlfn.RANK.EQ(M22,M$4:M$48)</f>
        <v>19</v>
      </c>
      <c r="O22" s="10">
        <v>824</v>
      </c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</row>
    <row r="23" spans="1:30" ht="12.75">
      <c r="A23" s="71"/>
      <c r="B23" s="9" t="s">
        <v>48</v>
      </c>
      <c r="C23" s="10">
        <v>804</v>
      </c>
      <c r="D23" s="10">
        <v>151</v>
      </c>
      <c r="E23" s="10">
        <v>26</v>
      </c>
      <c r="F23" s="13">
        <f>E23/D23</f>
        <v>0.17218543046357615</v>
      </c>
      <c r="G23" s="10">
        <v>125</v>
      </c>
      <c r="H23" s="10">
        <f>C23/E23</f>
        <v>30.923076923076923</v>
      </c>
      <c r="I23" s="10">
        <f>C23/D23</f>
        <v>5.324503311258278</v>
      </c>
      <c r="J23" s="10">
        <v>174</v>
      </c>
      <c r="K23" s="10">
        <v>1</v>
      </c>
      <c r="L23" s="10">
        <v>866593</v>
      </c>
      <c r="M23" s="12">
        <f>C23/L23</f>
        <v>0.0009277711682416082</v>
      </c>
      <c r="N23" s="10">
        <f>_xlfn.RANK.EQ(M23,M$4:M$48)</f>
        <v>20</v>
      </c>
      <c r="O23" s="10">
        <v>687</v>
      </c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</row>
    <row r="24" spans="1:30" ht="12.75">
      <c r="A24" s="71"/>
      <c r="B24" s="9" t="s">
        <v>49</v>
      </c>
      <c r="C24" s="10">
        <v>650</v>
      </c>
      <c r="D24" s="10">
        <v>211</v>
      </c>
      <c r="E24" s="10">
        <v>47</v>
      </c>
      <c r="F24" s="13">
        <f>E24/D24</f>
        <v>0.22274881516587677</v>
      </c>
      <c r="G24" s="10">
        <v>164</v>
      </c>
      <c r="H24" s="10">
        <f>C24/E24</f>
        <v>13.829787234042554</v>
      </c>
      <c r="I24" s="10">
        <f>C24/D24</f>
        <v>3.080568720379147</v>
      </c>
      <c r="J24" s="10">
        <v>175</v>
      </c>
      <c r="K24" s="10">
        <v>1</v>
      </c>
      <c r="L24" s="10">
        <v>866593</v>
      </c>
      <c r="M24" s="12">
        <f>C24/L24</f>
        <v>0.0007500637554192106</v>
      </c>
      <c r="N24" s="10">
        <f>_xlfn.RANK.EQ(M24,M$4:M$48)</f>
        <v>21</v>
      </c>
      <c r="O24" s="10">
        <v>610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</row>
    <row r="25" spans="1:30" ht="12.75">
      <c r="A25" s="71"/>
      <c r="B25" s="9" t="s">
        <v>50</v>
      </c>
      <c r="C25" s="10">
        <v>644</v>
      </c>
      <c r="D25" s="10">
        <v>201</v>
      </c>
      <c r="E25" s="10">
        <v>43</v>
      </c>
      <c r="F25" s="13">
        <f>E25/D25</f>
        <v>0.21393034825870647</v>
      </c>
      <c r="G25" s="10">
        <v>158</v>
      </c>
      <c r="H25" s="10">
        <f>C25/E25</f>
        <v>14.976744186046512</v>
      </c>
      <c r="I25" s="10">
        <f>C25/D25</f>
        <v>3.2039800995024876</v>
      </c>
      <c r="J25" s="10">
        <v>106</v>
      </c>
      <c r="K25" s="10">
        <v>1</v>
      </c>
      <c r="L25" s="10">
        <v>866593</v>
      </c>
      <c r="M25" s="12">
        <f>C25/L25</f>
        <v>0.0007431400899845718</v>
      </c>
      <c r="N25" s="10">
        <f>_xlfn.RANK.EQ(M25,M$4:M$48)</f>
        <v>22</v>
      </c>
      <c r="O25" s="10">
        <v>574</v>
      </c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</row>
    <row r="26" spans="1:30" ht="12.75">
      <c r="A26" s="71"/>
      <c r="B26" s="9" t="s">
        <v>51</v>
      </c>
      <c r="C26" s="10">
        <v>547</v>
      </c>
      <c r="D26" s="10">
        <v>112</v>
      </c>
      <c r="E26" s="10">
        <v>23</v>
      </c>
      <c r="F26" s="13">
        <f>E26/D26</f>
        <v>0.20535714285714285</v>
      </c>
      <c r="G26" s="10">
        <v>89</v>
      </c>
      <c r="H26" s="10">
        <f>C26/E26</f>
        <v>23.782608695652176</v>
      </c>
      <c r="I26" s="10">
        <f>C26/D26</f>
        <v>4.883928571428571</v>
      </c>
      <c r="J26" s="10">
        <v>245</v>
      </c>
      <c r="K26" s="10">
        <v>1</v>
      </c>
      <c r="L26" s="10">
        <v>866593</v>
      </c>
      <c r="M26" s="12">
        <f>C26/L26</f>
        <v>0.0006312074987912434</v>
      </c>
      <c r="N26" s="10">
        <f>_xlfn.RANK.EQ(M26,M$4:M$48)</f>
        <v>23</v>
      </c>
      <c r="O26" s="10">
        <v>486</v>
      </c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</row>
    <row r="27" spans="1:30" ht="12.75">
      <c r="A27" s="71"/>
      <c r="B27" s="9" t="s">
        <v>52</v>
      </c>
      <c r="C27" s="10">
        <v>431</v>
      </c>
      <c r="D27" s="10">
        <v>94</v>
      </c>
      <c r="E27" s="10">
        <v>28</v>
      </c>
      <c r="F27" s="13">
        <f>E27/D27</f>
        <v>0.2978723404255319</v>
      </c>
      <c r="G27" s="10">
        <v>66</v>
      </c>
      <c r="H27" s="10">
        <f>C27/E27</f>
        <v>15.392857142857142</v>
      </c>
      <c r="I27" s="10">
        <f>C27/D27</f>
        <v>4.585106382978723</v>
      </c>
      <c r="J27" s="10">
        <v>145</v>
      </c>
      <c r="K27" s="10">
        <v>1</v>
      </c>
      <c r="L27" s="10">
        <v>866593</v>
      </c>
      <c r="M27" s="12">
        <f>C27/L27</f>
        <v>0.000497349967054892</v>
      </c>
      <c r="N27" s="10">
        <f>_xlfn.RANK.EQ(M27,M$4:M$48)</f>
        <v>24</v>
      </c>
      <c r="O27" s="10">
        <v>376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</row>
    <row r="28" spans="1:30" ht="12.75">
      <c r="A28" s="71"/>
      <c r="B28" s="9" t="s">
        <v>53</v>
      </c>
      <c r="C28" s="10">
        <v>286</v>
      </c>
      <c r="D28" s="10">
        <v>100</v>
      </c>
      <c r="E28" s="10">
        <v>13</v>
      </c>
      <c r="F28" s="13">
        <f>E28/D28</f>
        <v>0.13</v>
      </c>
      <c r="G28" s="10">
        <v>87</v>
      </c>
      <c r="H28" s="10">
        <f>C28/E28</f>
        <v>22</v>
      </c>
      <c r="I28" s="10">
        <f>C28/D28</f>
        <v>2.86</v>
      </c>
      <c r="J28" s="10">
        <v>193</v>
      </c>
      <c r="K28" s="10">
        <v>1</v>
      </c>
      <c r="L28" s="10">
        <v>866593</v>
      </c>
      <c r="M28" s="12">
        <f>C28/L28</f>
        <v>0.0003300280523844527</v>
      </c>
      <c r="N28" s="10">
        <f>_xlfn.RANK.EQ(M28,M$4:M$48)</f>
        <v>25</v>
      </c>
      <c r="O28" s="10">
        <v>190</v>
      </c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</row>
    <row r="29" spans="1:30" ht="12.75">
      <c r="A29" s="71"/>
      <c r="B29" s="9" t="s">
        <v>54</v>
      </c>
      <c r="C29" s="10">
        <v>281</v>
      </c>
      <c r="D29" s="10">
        <v>63</v>
      </c>
      <c r="E29" s="10">
        <v>10</v>
      </c>
      <c r="F29" s="13">
        <f>E29/D29</f>
        <v>0.15873015873015872</v>
      </c>
      <c r="G29" s="10">
        <v>53</v>
      </c>
      <c r="H29" s="10">
        <f>C29/E29</f>
        <v>28.1</v>
      </c>
      <c r="I29" s="10">
        <f>C29/D29</f>
        <v>4.4603174603174605</v>
      </c>
      <c r="J29" s="10">
        <v>184</v>
      </c>
      <c r="K29" s="10">
        <v>1</v>
      </c>
      <c r="L29" s="10">
        <v>866593</v>
      </c>
      <c r="M29" s="12">
        <f>C29/L29</f>
        <v>0.00032425833118892027</v>
      </c>
      <c r="N29" s="10">
        <f>_xlfn.RANK.EQ(M29,M$4:M$48)</f>
        <v>26</v>
      </c>
      <c r="O29" s="10">
        <v>191</v>
      </c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</row>
    <row r="30" spans="1:30" ht="12.75">
      <c r="A30" s="71"/>
      <c r="B30" s="9" t="s">
        <v>55</v>
      </c>
      <c r="C30" s="10">
        <v>205</v>
      </c>
      <c r="D30" s="10">
        <v>52</v>
      </c>
      <c r="E30" s="10">
        <v>16</v>
      </c>
      <c r="F30" s="13">
        <f>E30/D30</f>
        <v>0.3076923076923077</v>
      </c>
      <c r="G30" s="10">
        <v>36</v>
      </c>
      <c r="H30" s="10">
        <f>C30/E30</f>
        <v>12.8125</v>
      </c>
      <c r="I30" s="10">
        <f>C30/D30</f>
        <v>3.9423076923076925</v>
      </c>
      <c r="J30" s="10">
        <v>52</v>
      </c>
      <c r="K30" s="10">
        <v>1</v>
      </c>
      <c r="L30" s="10">
        <v>866593</v>
      </c>
      <c r="M30" s="12">
        <f>C30/L30</f>
        <v>0.00023655856901682798</v>
      </c>
      <c r="N30" s="10">
        <f>_xlfn.RANK.EQ(M30,M$4:M$48)</f>
        <v>27</v>
      </c>
      <c r="O30" s="10">
        <v>192</v>
      </c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</row>
    <row r="31" spans="1:30" ht="12.75">
      <c r="A31" s="71"/>
      <c r="B31" s="9" t="s">
        <v>56</v>
      </c>
      <c r="C31" s="10">
        <v>196</v>
      </c>
      <c r="D31" s="10">
        <v>116</v>
      </c>
      <c r="E31" s="10">
        <v>20</v>
      </c>
      <c r="F31" s="13">
        <f>E31/D31</f>
        <v>0.1724137931034483</v>
      </c>
      <c r="G31" s="10">
        <v>96</v>
      </c>
      <c r="H31" s="10">
        <f>C31/E31</f>
        <v>9.8</v>
      </c>
      <c r="I31" s="10">
        <f>C31/D31</f>
        <v>1.6896551724137931</v>
      </c>
      <c r="J31" s="10">
        <v>74</v>
      </c>
      <c r="K31" s="10">
        <v>1</v>
      </c>
      <c r="L31" s="10">
        <v>866593</v>
      </c>
      <c r="M31" s="12">
        <f>C31/L31</f>
        <v>0.00022617307086486967</v>
      </c>
      <c r="N31" s="10">
        <f>_xlfn.RANK.EQ(M31,M$4:M$48)</f>
        <v>28</v>
      </c>
      <c r="O31" s="10">
        <v>185</v>
      </c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</row>
    <row r="32" spans="1:30" ht="12.75">
      <c r="A32" s="71"/>
      <c r="B32" s="9" t="s">
        <v>57</v>
      </c>
      <c r="C32" s="10">
        <v>160</v>
      </c>
      <c r="D32" s="10">
        <v>72</v>
      </c>
      <c r="E32" s="10">
        <v>16</v>
      </c>
      <c r="F32" s="13">
        <f>E32/D32</f>
        <v>0.2222222222222222</v>
      </c>
      <c r="G32" s="10">
        <v>56</v>
      </c>
      <c r="H32" s="10">
        <f>C32/E32</f>
        <v>10</v>
      </c>
      <c r="I32" s="10">
        <f>C32/D32</f>
        <v>2.2222222222222223</v>
      </c>
      <c r="J32" s="10">
        <v>29</v>
      </c>
      <c r="K32" s="10">
        <v>1</v>
      </c>
      <c r="L32" s="10">
        <v>866593</v>
      </c>
      <c r="M32" s="12">
        <f>C32/L32</f>
        <v>0.00018463107825703647</v>
      </c>
      <c r="N32" s="10">
        <f>_xlfn.RANK.EQ(M32,M$4:M$48)</f>
        <v>29</v>
      </c>
      <c r="O32" s="10">
        <v>153</v>
      </c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</row>
    <row r="33" spans="1:30" ht="12.75">
      <c r="A33" s="71"/>
      <c r="B33" s="9" t="s">
        <v>58</v>
      </c>
      <c r="C33" s="10">
        <v>130</v>
      </c>
      <c r="D33" s="10">
        <v>29</v>
      </c>
      <c r="E33" s="10">
        <v>9</v>
      </c>
      <c r="F33" s="13">
        <f>E33/D33</f>
        <v>0.3103448275862069</v>
      </c>
      <c r="G33" s="10">
        <v>20</v>
      </c>
      <c r="H33" s="10">
        <f>C33/E33</f>
        <v>14.444444444444445</v>
      </c>
      <c r="I33" s="10">
        <f>C33/D33</f>
        <v>4.482758620689655</v>
      </c>
      <c r="J33" s="10">
        <v>88</v>
      </c>
      <c r="K33" s="10">
        <v>1</v>
      </c>
      <c r="L33" s="10">
        <v>866593</v>
      </c>
      <c r="M33" s="12">
        <f>C33/L33</f>
        <v>0.00015001275108384213</v>
      </c>
      <c r="N33" s="10">
        <f>_xlfn.RANK.EQ(M33,M$4:M$48)</f>
        <v>30</v>
      </c>
      <c r="O33" s="10">
        <v>107</v>
      </c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</row>
    <row r="34" spans="1:30" ht="12.75">
      <c r="A34" s="71"/>
      <c r="B34" s="9" t="s">
        <v>59</v>
      </c>
      <c r="C34" s="10">
        <v>111</v>
      </c>
      <c r="D34" s="10">
        <v>48</v>
      </c>
      <c r="E34" s="10">
        <v>14</v>
      </c>
      <c r="F34" s="13">
        <f>E34/D34</f>
        <v>0.2916666666666667</v>
      </c>
      <c r="G34" s="10">
        <v>34</v>
      </c>
      <c r="H34" s="10">
        <f>C34/E34</f>
        <v>7.928571428571429</v>
      </c>
      <c r="I34" s="10">
        <f>C34/D34</f>
        <v>2.3125</v>
      </c>
      <c r="J34" s="10">
        <v>47</v>
      </c>
      <c r="K34" s="10">
        <v>1</v>
      </c>
      <c r="L34" s="10">
        <v>866593</v>
      </c>
      <c r="M34" s="12">
        <f>C34/L34</f>
        <v>0.00012808781054081904</v>
      </c>
      <c r="N34" s="10">
        <f>_xlfn.RANK.EQ(M34,M$4:M$48)</f>
        <v>31</v>
      </c>
      <c r="O34" s="10">
        <v>95</v>
      </c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</row>
    <row r="35" spans="1:30" ht="12.75">
      <c r="A35" s="71"/>
      <c r="B35" s="9" t="s">
        <v>60</v>
      </c>
      <c r="C35" s="10">
        <v>110</v>
      </c>
      <c r="D35" s="10">
        <v>34</v>
      </c>
      <c r="E35" s="10">
        <v>8</v>
      </c>
      <c r="F35" s="13">
        <f>E35/D35</f>
        <v>0.23529411764705882</v>
      </c>
      <c r="G35" s="10">
        <v>26</v>
      </c>
      <c r="H35" s="10">
        <f>C35/E35</f>
        <v>13.75</v>
      </c>
      <c r="I35" s="10">
        <f>C35/D35</f>
        <v>3.235294117647059</v>
      </c>
      <c r="J35" s="10">
        <v>80</v>
      </c>
      <c r="K35" s="10">
        <v>1</v>
      </c>
      <c r="L35" s="10">
        <v>866593</v>
      </c>
      <c r="M35" s="12">
        <f>C35/L35</f>
        <v>0.00012693386630171257</v>
      </c>
      <c r="N35" s="10">
        <f>_xlfn.RANK.EQ(M35,M$4:M$48)</f>
        <v>32</v>
      </c>
      <c r="O35" s="10">
        <v>96</v>
      </c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</row>
    <row r="36" spans="1:30" ht="12.75">
      <c r="A36" s="71"/>
      <c r="B36" s="9" t="s">
        <v>61</v>
      </c>
      <c r="C36" s="10">
        <v>84</v>
      </c>
      <c r="D36" s="10">
        <v>132</v>
      </c>
      <c r="E36" s="10">
        <v>16</v>
      </c>
      <c r="F36" s="13">
        <f>E36/D36</f>
        <v>0.12121212121212122</v>
      </c>
      <c r="G36" s="10">
        <v>116</v>
      </c>
      <c r="H36" s="10">
        <f>C36/E36</f>
        <v>5.25</v>
      </c>
      <c r="I36" s="10">
        <f>C36/D36</f>
        <v>0.6363636363636364</v>
      </c>
      <c r="J36" s="10">
        <v>28</v>
      </c>
      <c r="K36" s="10">
        <v>1</v>
      </c>
      <c r="L36" s="10">
        <v>866593</v>
      </c>
      <c r="M36" s="12">
        <f>C36/L36</f>
        <v>9.693131608494415E-05</v>
      </c>
      <c r="N36" s="10">
        <f>_xlfn.RANK.EQ(M36,M$4:M$48)</f>
        <v>33</v>
      </c>
      <c r="O36" s="10">
        <v>67</v>
      </c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</row>
    <row r="37" spans="1:30" ht="12.75">
      <c r="A37" s="71"/>
      <c r="B37" s="9" t="s">
        <v>62</v>
      </c>
      <c r="C37" s="10">
        <v>75</v>
      </c>
      <c r="D37" s="10">
        <v>41</v>
      </c>
      <c r="E37" s="10">
        <v>6</v>
      </c>
      <c r="F37" s="13">
        <f>E37/D37</f>
        <v>0.14634146341463414</v>
      </c>
      <c r="G37" s="10">
        <v>35</v>
      </c>
      <c r="H37" s="10">
        <f>C37/E37</f>
        <v>12.5</v>
      </c>
      <c r="I37" s="10">
        <f>C37/D37</f>
        <v>1.829268292682927</v>
      </c>
      <c r="J37" s="10">
        <v>49</v>
      </c>
      <c r="K37" s="10">
        <v>1</v>
      </c>
      <c r="L37" s="10">
        <v>866593</v>
      </c>
      <c r="M37" s="12">
        <f>C37/L37</f>
        <v>8.654581793298585E-05</v>
      </c>
      <c r="N37" s="10">
        <f>_xlfn.RANK.EQ(M37,M$4:M$48)</f>
        <v>34</v>
      </c>
      <c r="O37" s="10">
        <v>64</v>
      </c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</row>
    <row r="38" spans="1:30" ht="12.75">
      <c r="A38" s="71"/>
      <c r="B38" s="9" t="s">
        <v>63</v>
      </c>
      <c r="C38" s="10">
        <v>75</v>
      </c>
      <c r="D38" s="10">
        <v>41</v>
      </c>
      <c r="E38" s="10">
        <v>7</v>
      </c>
      <c r="F38" s="13">
        <f>E38/D38</f>
        <v>0.17073170731707318</v>
      </c>
      <c r="G38" s="10">
        <v>34</v>
      </c>
      <c r="H38" s="10">
        <f>C38/E38</f>
        <v>10.714285714285714</v>
      </c>
      <c r="I38" s="10">
        <f>C38/D38</f>
        <v>1.829268292682927</v>
      </c>
      <c r="J38" s="10">
        <v>41</v>
      </c>
      <c r="K38" s="10">
        <v>4</v>
      </c>
      <c r="L38" s="10">
        <v>866593</v>
      </c>
      <c r="M38" s="12">
        <f>C38/L38</f>
        <v>8.654581793298585E-05</v>
      </c>
      <c r="N38" s="10">
        <f>_xlfn.RANK.EQ(M38,M$4:M$48)</f>
        <v>34</v>
      </c>
      <c r="O38" s="10">
        <v>70</v>
      </c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</row>
    <row r="39" spans="1:30" ht="12.75">
      <c r="A39" s="71"/>
      <c r="B39" s="9" t="s">
        <v>64</v>
      </c>
      <c r="C39" s="10">
        <v>73</v>
      </c>
      <c r="D39" s="10">
        <v>81</v>
      </c>
      <c r="E39" s="10">
        <v>14</v>
      </c>
      <c r="F39" s="13">
        <f>E39/D39</f>
        <v>0.1728395061728395</v>
      </c>
      <c r="G39" s="10">
        <v>67</v>
      </c>
      <c r="H39" s="10">
        <f>C39/E39</f>
        <v>5.214285714285714</v>
      </c>
      <c r="I39" s="10">
        <f>C39/D39</f>
        <v>0.9012345679012346</v>
      </c>
      <c r="J39" s="10">
        <v>20</v>
      </c>
      <c r="K39" s="10">
        <v>1</v>
      </c>
      <c r="L39" s="10">
        <v>866593</v>
      </c>
      <c r="M39" s="12">
        <f>C39/L39</f>
        <v>8.423792945477289E-05</v>
      </c>
      <c r="N39" s="10">
        <f>_xlfn.RANK.EQ(M39,M$4:M$48)</f>
        <v>36</v>
      </c>
      <c r="O39" s="10">
        <v>56</v>
      </c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</row>
    <row r="40" spans="1:30" ht="12.75">
      <c r="A40" s="71"/>
      <c r="B40" s="9" t="s">
        <v>65</v>
      </c>
      <c r="C40" s="10">
        <v>61</v>
      </c>
      <c r="D40" s="10">
        <v>15</v>
      </c>
      <c r="E40" s="10">
        <v>6</v>
      </c>
      <c r="F40" s="13">
        <f>E40/D40</f>
        <v>0.4</v>
      </c>
      <c r="G40" s="10">
        <v>9</v>
      </c>
      <c r="H40" s="10">
        <f>C40/E40</f>
        <v>10.166666666666666</v>
      </c>
      <c r="I40" s="10">
        <f>C40/D40</f>
        <v>4.066666666666666</v>
      </c>
      <c r="J40" s="10">
        <v>32</v>
      </c>
      <c r="K40" s="10">
        <v>1</v>
      </c>
      <c r="L40" s="10">
        <v>866593</v>
      </c>
      <c r="M40" s="12">
        <f>C40/L40</f>
        <v>7.039059858549516E-05</v>
      </c>
      <c r="N40" s="10">
        <f>_xlfn.RANK.EQ(M40,M$4:M$48)</f>
        <v>37</v>
      </c>
      <c r="O40" s="10">
        <v>56</v>
      </c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</row>
    <row r="41" spans="1:30" ht="12.75">
      <c r="A41" s="71"/>
      <c r="B41" s="9" t="s">
        <v>66</v>
      </c>
      <c r="C41" s="10">
        <v>58</v>
      </c>
      <c r="D41" s="10">
        <v>14</v>
      </c>
      <c r="E41" s="10">
        <v>3</v>
      </c>
      <c r="F41" s="13">
        <f>E41/D41</f>
        <v>0.21428571428571427</v>
      </c>
      <c r="G41" s="10">
        <v>11</v>
      </c>
      <c r="H41" s="10">
        <f>C41/E41</f>
        <v>19.333333333333332</v>
      </c>
      <c r="I41" s="10">
        <f>C41/D41</f>
        <v>4.142857142857143</v>
      </c>
      <c r="J41" s="10">
        <v>56</v>
      </c>
      <c r="K41" s="10">
        <v>1</v>
      </c>
      <c r="L41" s="10">
        <v>866593</v>
      </c>
      <c r="M41" s="12">
        <f>C41/L41</f>
        <v>6.692876586817572E-05</v>
      </c>
      <c r="N41" s="10">
        <f>_xlfn.RANK.EQ(M41,M$4:M$48)</f>
        <v>38</v>
      </c>
      <c r="O41" s="10">
        <v>47</v>
      </c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</row>
    <row r="42" spans="1:30" ht="12.75">
      <c r="A42" s="71"/>
      <c r="B42" s="9" t="s">
        <v>67</v>
      </c>
      <c r="C42" s="10">
        <v>35</v>
      </c>
      <c r="D42" s="10">
        <v>10</v>
      </c>
      <c r="E42" s="10">
        <v>4</v>
      </c>
      <c r="F42" s="13">
        <f>E42/D42</f>
        <v>0.4</v>
      </c>
      <c r="G42" s="10">
        <v>6</v>
      </c>
      <c r="H42" s="10">
        <f>C42/E42</f>
        <v>8.75</v>
      </c>
      <c r="I42" s="10">
        <f>C42/D42</f>
        <v>3.5</v>
      </c>
      <c r="J42" s="10">
        <v>21</v>
      </c>
      <c r="K42" s="10">
        <v>1</v>
      </c>
      <c r="L42" s="10">
        <v>866593</v>
      </c>
      <c r="M42" s="12">
        <f>C42/L42</f>
        <v>4.038804836872673E-05</v>
      </c>
      <c r="N42" s="10">
        <f>_xlfn.RANK.EQ(M42,M$4:M$48)</f>
        <v>39</v>
      </c>
      <c r="O42" s="10">
        <v>28</v>
      </c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</row>
    <row r="43" spans="1:30" ht="12.75">
      <c r="A43" s="71"/>
      <c r="B43" s="9" t="s">
        <v>68</v>
      </c>
      <c r="C43" s="10">
        <v>24</v>
      </c>
      <c r="D43" s="10">
        <v>95</v>
      </c>
      <c r="E43" s="10">
        <v>16</v>
      </c>
      <c r="F43" s="13">
        <f>E43/D43</f>
        <v>0.16842105263157894</v>
      </c>
      <c r="G43" s="10">
        <v>79</v>
      </c>
      <c r="H43" s="10">
        <f>C43/E43</f>
        <v>1.5</v>
      </c>
      <c r="I43" s="10">
        <f>C43/D43</f>
        <v>0.25263157894736843</v>
      </c>
      <c r="J43" s="10">
        <v>4</v>
      </c>
      <c r="K43" s="10">
        <v>1</v>
      </c>
      <c r="L43" s="10">
        <v>866593</v>
      </c>
      <c r="M43" s="12">
        <f>C43/L43</f>
        <v>2.7694661738555468E-05</v>
      </c>
      <c r="N43" s="10">
        <f>_xlfn.RANK.EQ(M43,M$4:M$48)</f>
        <v>40</v>
      </c>
      <c r="O43" s="10">
        <v>18</v>
      </c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</row>
    <row r="44" spans="1:30" ht="12.75">
      <c r="A44" s="71"/>
      <c r="B44" s="9" t="s">
        <v>69</v>
      </c>
      <c r="C44" s="10">
        <v>14</v>
      </c>
      <c r="D44" s="10">
        <v>68</v>
      </c>
      <c r="E44" s="10">
        <v>6</v>
      </c>
      <c r="F44" s="13">
        <f>E44/D44</f>
        <v>0.08823529411764706</v>
      </c>
      <c r="G44" s="10">
        <v>62</v>
      </c>
      <c r="H44" s="10">
        <f>C44/E44</f>
        <v>2.3333333333333335</v>
      </c>
      <c r="I44" s="10">
        <f>C44/D44</f>
        <v>0.20588235294117646</v>
      </c>
      <c r="J44" s="10">
        <v>6</v>
      </c>
      <c r="K44" s="10">
        <v>1</v>
      </c>
      <c r="L44" s="10">
        <v>866593</v>
      </c>
      <c r="M44" s="12">
        <f>C44/L44</f>
        <v>1.6155219347490692E-05</v>
      </c>
      <c r="N44" s="10">
        <f>_xlfn.RANK.EQ(M44,M$4:M$48)</f>
        <v>41</v>
      </c>
      <c r="O44" s="10">
        <v>13</v>
      </c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</row>
    <row r="45" spans="1:30" ht="12.75">
      <c r="A45" s="71"/>
      <c r="B45" s="9" t="s">
        <v>70</v>
      </c>
      <c r="C45" s="10">
        <v>7</v>
      </c>
      <c r="D45" s="10">
        <v>10</v>
      </c>
      <c r="E45" s="10">
        <v>4</v>
      </c>
      <c r="F45" s="13">
        <f>E45/D45</f>
        <v>0.4</v>
      </c>
      <c r="G45" s="10">
        <v>6</v>
      </c>
      <c r="H45" s="10">
        <f>C45/E45</f>
        <v>1.75</v>
      </c>
      <c r="I45" s="10">
        <f>C45/D45</f>
        <v>0.7</v>
      </c>
      <c r="J45" s="10">
        <v>3</v>
      </c>
      <c r="K45" s="10">
        <v>1</v>
      </c>
      <c r="L45" s="10">
        <v>866593</v>
      </c>
      <c r="M45" s="12">
        <f>C45/L45</f>
        <v>8.077609673745346E-06</v>
      </c>
      <c r="N45" s="10">
        <f>_xlfn.RANK.EQ(M45,M$4:M$48)</f>
        <v>42</v>
      </c>
      <c r="O45" s="10">
        <v>6</v>
      </c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</row>
    <row r="46" spans="1:30" ht="12.75">
      <c r="A46" s="71"/>
      <c r="B46" s="9" t="s">
        <v>71</v>
      </c>
      <c r="C46" s="10">
        <v>6</v>
      </c>
      <c r="D46" s="10">
        <v>9</v>
      </c>
      <c r="E46" s="10">
        <v>4</v>
      </c>
      <c r="F46" s="13">
        <f>E46/D46</f>
        <v>0.4444444444444444</v>
      </c>
      <c r="G46" s="10">
        <v>5</v>
      </c>
      <c r="H46" s="10">
        <f>C46/E46</f>
        <v>1.5</v>
      </c>
      <c r="I46" s="10">
        <f>C46/D46</f>
        <v>0.6666666666666666</v>
      </c>
      <c r="J46" s="10">
        <v>3</v>
      </c>
      <c r="K46" s="10">
        <v>1</v>
      </c>
      <c r="L46" s="10">
        <v>866593</v>
      </c>
      <c r="M46" s="12">
        <f>C46/L46</f>
        <v>6.923665434638867E-06</v>
      </c>
      <c r="N46" s="10">
        <f>_xlfn.RANK.EQ(M46,M$4:M$48)</f>
        <v>43</v>
      </c>
      <c r="O46" s="10">
        <v>6</v>
      </c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</row>
    <row r="47" spans="1:30" ht="12.75">
      <c r="A47" s="71"/>
      <c r="B47" s="9" t="s">
        <v>72</v>
      </c>
      <c r="C47" s="10">
        <v>5</v>
      </c>
      <c r="D47" s="10">
        <v>9</v>
      </c>
      <c r="E47" s="10">
        <v>1</v>
      </c>
      <c r="F47" s="13">
        <f>E47/D47</f>
        <v>0.1111111111111111</v>
      </c>
      <c r="G47" s="10">
        <v>8</v>
      </c>
      <c r="H47" s="10">
        <f>C47/E47</f>
        <v>5</v>
      </c>
      <c r="I47" s="10">
        <f>C47/D47</f>
        <v>0.5555555555555556</v>
      </c>
      <c r="J47" s="10">
        <v>5</v>
      </c>
      <c r="K47" s="10">
        <v>5</v>
      </c>
      <c r="L47" s="10">
        <v>866593</v>
      </c>
      <c r="M47" s="12">
        <f>C47/L47</f>
        <v>5.76972119553239E-06</v>
      </c>
      <c r="N47" s="10">
        <f>_xlfn.RANK.EQ(M47,M$4:M$48)</f>
        <v>44</v>
      </c>
      <c r="O47" s="10">
        <v>5</v>
      </c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</row>
    <row r="48" spans="1:30" ht="12.75">
      <c r="A48" s="71"/>
      <c r="B48" s="9" t="s">
        <v>73</v>
      </c>
      <c r="C48" s="10">
        <v>5</v>
      </c>
      <c r="D48" s="10">
        <v>7</v>
      </c>
      <c r="E48" s="10">
        <v>3</v>
      </c>
      <c r="F48" s="13">
        <f>E48/D48</f>
        <v>0.42857142857142855</v>
      </c>
      <c r="G48" s="10">
        <v>4</v>
      </c>
      <c r="H48" s="10">
        <f>C48/E48</f>
        <v>1.6666666666666667</v>
      </c>
      <c r="I48" s="10">
        <f>C48/D48</f>
        <v>0.7142857142857143</v>
      </c>
      <c r="J48" s="10">
        <v>3</v>
      </c>
      <c r="K48" s="10">
        <v>1</v>
      </c>
      <c r="L48" s="10">
        <v>866593</v>
      </c>
      <c r="M48" s="12">
        <f>C48/L48</f>
        <v>5.76972119553239E-06</v>
      </c>
      <c r="N48" s="10">
        <f>_xlfn.RANK.EQ(M48,M$4:M$48)</f>
        <v>44</v>
      </c>
      <c r="O48" s="10">
        <v>4</v>
      </c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</row>
    <row r="49" spans="1:30" ht="12.75">
      <c r="A49" s="71"/>
      <c r="B49" s="72" t="s">
        <v>76</v>
      </c>
      <c r="C49" s="73">
        <v>1</v>
      </c>
      <c r="D49" s="74">
        <v>2</v>
      </c>
      <c r="E49" s="73">
        <v>1</v>
      </c>
      <c r="F49" s="73" t="s">
        <v>146</v>
      </c>
      <c r="G49" s="74">
        <v>1</v>
      </c>
      <c r="H49" s="73" t="s">
        <v>146</v>
      </c>
      <c r="I49" s="73" t="s">
        <v>146</v>
      </c>
      <c r="J49" s="73">
        <v>1</v>
      </c>
      <c r="K49" s="73">
        <v>1</v>
      </c>
      <c r="L49" s="74">
        <v>866593</v>
      </c>
      <c r="M49" s="75">
        <v>1E-07</v>
      </c>
      <c r="N49" s="74">
        <v>45</v>
      </c>
      <c r="O49" s="73">
        <v>1</v>
      </c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</row>
    <row r="50" spans="1:30" ht="12.75">
      <c r="A50" s="71"/>
      <c r="B50" s="14" t="s">
        <v>74</v>
      </c>
      <c r="C50" s="15" t="s">
        <v>146</v>
      </c>
      <c r="D50" s="74">
        <v>4</v>
      </c>
      <c r="E50" s="15" t="s">
        <v>146</v>
      </c>
      <c r="F50" s="15" t="s">
        <v>146</v>
      </c>
      <c r="G50" s="74">
        <v>4</v>
      </c>
      <c r="H50" s="15" t="s">
        <v>146</v>
      </c>
      <c r="I50" s="15" t="s">
        <v>146</v>
      </c>
      <c r="J50" s="15" t="s">
        <v>146</v>
      </c>
      <c r="K50" s="15" t="s">
        <v>146</v>
      </c>
      <c r="L50" s="16">
        <v>866593</v>
      </c>
      <c r="M50" s="86" t="s">
        <v>146</v>
      </c>
      <c r="N50" s="16">
        <v>46</v>
      </c>
      <c r="O50" s="15" t="s">
        <v>146</v>
      </c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</row>
    <row r="51" spans="1:30" ht="12.75">
      <c r="A51" s="71"/>
      <c r="B51" s="14" t="s">
        <v>75</v>
      </c>
      <c r="C51" s="15" t="s">
        <v>146</v>
      </c>
      <c r="D51" s="74">
        <v>4</v>
      </c>
      <c r="E51" s="15" t="s">
        <v>146</v>
      </c>
      <c r="F51" s="15" t="s">
        <v>146</v>
      </c>
      <c r="G51" s="74">
        <v>4</v>
      </c>
      <c r="H51" s="15" t="s">
        <v>146</v>
      </c>
      <c r="I51" s="15" t="s">
        <v>146</v>
      </c>
      <c r="J51" s="15" t="s">
        <v>146</v>
      </c>
      <c r="K51" s="15" t="s">
        <v>146</v>
      </c>
      <c r="L51" s="16">
        <v>866593</v>
      </c>
      <c r="M51" s="86" t="s">
        <v>146</v>
      </c>
      <c r="N51" s="16">
        <v>46</v>
      </c>
      <c r="O51" s="15" t="s">
        <v>146</v>
      </c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</row>
    <row r="52" spans="1:30" ht="12.75">
      <c r="A52" s="71"/>
      <c r="B52" s="4"/>
      <c r="C52" s="5">
        <f>SUM(C4:C51)</f>
        <v>6122580</v>
      </c>
      <c r="D52" s="5">
        <f>SUM(D4:D51)</f>
        <v>131606</v>
      </c>
      <c r="E52" s="5">
        <f>SUM(E4:E51)</f>
        <v>39948</v>
      </c>
      <c r="F52" s="7">
        <f>E52/D52</f>
        <v>0.3035423916842697</v>
      </c>
      <c r="G52" s="5">
        <f>SUM(G4:G51)</f>
        <v>91658</v>
      </c>
      <c r="H52" s="8">
        <f>C52/E52</f>
        <v>153.26374286572545</v>
      </c>
      <c r="I52" s="8">
        <f>C52/D52</f>
        <v>46.52204306794523</v>
      </c>
      <c r="J52" s="4"/>
      <c r="K52" s="4"/>
      <c r="L52" s="4"/>
      <c r="M52" s="4"/>
      <c r="N52" s="4"/>
      <c r="O52" s="5">
        <f>SUM(O4:O51)</f>
        <v>3238130</v>
      </c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</row>
    <row r="53" spans="1:30" ht="12.7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</row>
    <row r="54" spans="1:30" ht="12.7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</row>
    <row r="55" spans="1:30" ht="12.75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</row>
    <row r="56" spans="1:30" ht="12.7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</row>
    <row r="57" spans="1:30" ht="12.75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</row>
    <row r="58" spans="1:30" ht="12.75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</row>
    <row r="59" spans="1:30" ht="12.7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</row>
    <row r="60" spans="1:30" ht="12.75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</row>
    <row r="61" spans="1:30" ht="12.75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</row>
    <row r="62" spans="1:30" ht="12.75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</row>
    <row r="63" spans="1:30" ht="12.75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</row>
    <row r="64" spans="1:15" ht="12.7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</row>
    <row r="65" spans="1:15" ht="12.75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</row>
    <row r="66" spans="1:15" ht="12.75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</row>
    <row r="67" spans="1:15" ht="12.75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</row>
    <row r="68" spans="1:15" ht="12.75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</row>
    <row r="69" spans="1:15" ht="12.7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</row>
    <row r="70" spans="1:15" ht="12.75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</row>
    <row r="71" spans="1:15" ht="12.75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</row>
    <row r="72" spans="1:15" ht="12.75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</row>
    <row r="73" spans="1:15" ht="12.75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</row>
    <row r="74" spans="1:15" ht="12.75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</row>
    <row r="75" spans="1:15" ht="12.7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</row>
    <row r="76" spans="1:15" ht="12.7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</row>
    <row r="77" spans="1:15" ht="12.75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</row>
    <row r="78" spans="1:15" ht="12.75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</row>
    <row r="79" spans="1:15" ht="12.75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</row>
    <row r="80" spans="1:15" ht="12.7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</row>
    <row r="81" spans="1:15" ht="12.75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</row>
    <row r="82" spans="1:15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</row>
    <row r="83" spans="1:15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</row>
    <row r="84" spans="1:15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</row>
    <row r="85" spans="1:15" ht="12.75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</row>
    <row r="86" spans="1:15" ht="12.75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</row>
    <row r="87" spans="1:15" ht="12.75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</row>
    <row r="88" spans="1:15" ht="12.75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</row>
    <row r="89" spans="1:15" ht="12.75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</row>
    <row r="90" spans="1:15" ht="12.75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</row>
    <row r="91" spans="1:15" ht="12.75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</row>
    <row r="92" spans="1:15" ht="12.75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</row>
    <row r="93" spans="1:15" ht="12.75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</row>
    <row r="94" spans="1:15" ht="12.75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</row>
    <row r="95" spans="1:15" ht="12.75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</row>
    <row r="96" spans="1:15" ht="12.75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</row>
    <row r="97" spans="1:15" ht="12.75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</row>
    <row r="98" spans="1:15" ht="12.75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</row>
    <row r="99" spans="1:15" ht="12.75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</row>
    <row r="100" spans="1:15" ht="12.75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</row>
    <row r="101" spans="1:15" ht="12.75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</row>
    <row r="102" spans="1:15" ht="12.75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</row>
    <row r="103" spans="1:15" ht="12.75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</row>
    <row r="104" spans="1:15" ht="12.75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</row>
    <row r="105" spans="1:15" ht="12.75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</row>
    <row r="106" spans="1:15" ht="12.75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</row>
    <row r="107" spans="1:15" ht="12.75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</row>
    <row r="108" spans="1:15" ht="12.75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</row>
    <row r="109" spans="1:15" ht="12.75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</row>
    <row r="110" spans="1:15" ht="12.75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</row>
    <row r="111" spans="1:15" ht="12.75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</row>
    <row r="112" spans="1:15" ht="12.75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</row>
    <row r="113" spans="1:15" ht="12.75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</row>
    <row r="114" spans="1:15" ht="12.75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</row>
    <row r="115" spans="1:15" ht="12.75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</row>
    <row r="116" spans="1:15" ht="12.75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</row>
    <row r="117" spans="1:15" ht="12.75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</row>
    <row r="118" spans="1:15" ht="12.75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</row>
    <row r="119" spans="1:15" ht="12.75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</row>
    <row r="120" spans="1:15" ht="12.75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</row>
    <row r="121" spans="1:15" ht="12.75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</row>
    <row r="122" spans="1:15" ht="12.75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</row>
    <row r="123" spans="1:15" ht="12.75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</row>
    <row r="124" spans="1:15" ht="12.75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</row>
    <row r="125" spans="1:15" ht="12.75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</row>
    <row r="126" spans="1:15" ht="12.75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</row>
    <row r="127" spans="1:15" ht="12.75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</row>
    <row r="128" spans="1:15" ht="12.75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</row>
    <row r="129" spans="1:15" ht="12.75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</row>
    <row r="130" spans="1:15" ht="12.75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</row>
    <row r="131" spans="1:15" ht="12.75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</row>
    <row r="132" spans="1:15" ht="12.75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</row>
    <row r="133" spans="1:15" ht="12.75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</row>
    <row r="134" spans="1:15" ht="12.75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</row>
    <row r="135" spans="1:15" ht="12.75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</row>
  </sheetData>
  <autoFilter ref="B3:O52">
    <sortState ref="B4:O135">
      <sortCondition descending="1" sortBy="value" ref="M4:M135"/>
    </sortState>
  </autoFilter>
  <mergeCells count="1">
    <mergeCell ref="C1:O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7"/>
  <sheetViews>
    <sheetView workbookViewId="0" topLeftCell="A1">
      <pane ySplit="2" topLeftCell="A3" activePane="bottomLeft" state="frozen"/>
      <selection pane="bottomLeft" activeCell="D4" sqref="D4"/>
    </sheetView>
  </sheetViews>
  <sheetFormatPr defaultColWidth="8.8515625" defaultRowHeight="12.75"/>
  <cols>
    <col min="1" max="1" width="3.421875" style="1" customWidth="1"/>
    <col min="2" max="2" width="25.7109375" style="1" customWidth="1"/>
    <col min="3" max="3" width="44.7109375" style="1" customWidth="1"/>
    <col min="4" max="4" width="13.7109375" style="1" customWidth="1"/>
    <col min="5" max="5" width="15.140625" style="1" customWidth="1"/>
    <col min="6" max="6" width="14.7109375" style="1" customWidth="1"/>
    <col min="7" max="7" width="11.7109375" style="1" customWidth="1"/>
    <col min="8" max="8" width="14.421875" style="1" customWidth="1"/>
    <col min="9" max="9" width="16.00390625" style="1" customWidth="1"/>
    <col min="10" max="10" width="19.7109375" style="1" customWidth="1"/>
    <col min="11" max="11" width="11.7109375" style="1" customWidth="1"/>
    <col min="12" max="12" width="9.7109375" style="1" customWidth="1"/>
    <col min="13" max="13" width="12.7109375" style="1" customWidth="1"/>
    <col min="14" max="14" width="13.7109375" style="1" customWidth="1"/>
    <col min="15" max="15" width="30.8515625" style="1" customWidth="1"/>
    <col min="16" max="16384" width="8.8515625" style="1" customWidth="1"/>
  </cols>
  <sheetData>
    <row r="1" spans="2:15" ht="79.75" customHeight="1">
      <c r="B1" s="84" t="s">
        <v>168</v>
      </c>
      <c r="C1" s="84"/>
      <c r="D1" s="81" t="s">
        <v>133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2:15" ht="79" customHeight="1">
      <c r="B2" s="85" t="s">
        <v>171</v>
      </c>
      <c r="C2" s="85"/>
      <c r="D2" s="4" t="s">
        <v>0</v>
      </c>
      <c r="E2" s="4" t="s">
        <v>1</v>
      </c>
      <c r="F2" s="4" t="s">
        <v>2</v>
      </c>
      <c r="G2" s="4" t="s">
        <v>3</v>
      </c>
      <c r="H2" s="4" t="s">
        <v>4</v>
      </c>
      <c r="I2" s="4" t="s">
        <v>5</v>
      </c>
      <c r="J2" s="4" t="s">
        <v>6</v>
      </c>
      <c r="K2" s="4" t="s">
        <v>11</v>
      </c>
      <c r="L2" s="4" t="s">
        <v>33</v>
      </c>
      <c r="M2" s="4" t="s">
        <v>12</v>
      </c>
      <c r="N2" s="4" t="s">
        <v>13</v>
      </c>
      <c r="O2" s="20" t="s">
        <v>149</v>
      </c>
    </row>
    <row r="3" spans="2:15" ht="12.75">
      <c r="B3" s="4" t="s">
        <v>9</v>
      </c>
      <c r="C3" s="4" t="s">
        <v>10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/>
      <c r="L3" s="4"/>
      <c r="M3" s="4" t="s">
        <v>143</v>
      </c>
      <c r="N3" s="4" t="s">
        <v>144</v>
      </c>
      <c r="O3" s="6" t="s">
        <v>145</v>
      </c>
    </row>
    <row r="4" spans="2:15" ht="12.75">
      <c r="B4" s="60" t="s">
        <v>19</v>
      </c>
      <c r="C4" s="60" t="s">
        <v>20</v>
      </c>
      <c r="D4" s="10">
        <v>39275</v>
      </c>
      <c r="E4" s="10">
        <v>292</v>
      </c>
      <c r="F4" s="10">
        <v>65</v>
      </c>
      <c r="G4" s="13">
        <f>F4/E4</f>
        <v>0.2226027397260274</v>
      </c>
      <c r="H4" s="10">
        <v>227</v>
      </c>
      <c r="I4" s="10">
        <v>604</v>
      </c>
      <c r="J4" s="10">
        <v>135</v>
      </c>
      <c r="K4" s="10">
        <v>4972</v>
      </c>
      <c r="L4" s="10">
        <v>1</v>
      </c>
      <c r="M4" s="10">
        <v>18194</v>
      </c>
      <c r="N4" s="12">
        <f>D4/M4</f>
        <v>2.158678685280862</v>
      </c>
      <c r="O4" s="10">
        <v>18633</v>
      </c>
    </row>
    <row r="5" spans="2:15" ht="12.75">
      <c r="B5" s="60" t="s">
        <v>21</v>
      </c>
      <c r="C5" s="60" t="s">
        <v>22</v>
      </c>
      <c r="D5" s="10">
        <v>19866</v>
      </c>
      <c r="E5" s="10">
        <v>246</v>
      </c>
      <c r="F5" s="10">
        <v>81</v>
      </c>
      <c r="G5" s="13">
        <f aca="true" t="shared" si="0" ref="G5:G49">F5/E5</f>
        <v>0.32926829268292684</v>
      </c>
      <c r="H5" s="10">
        <v>165</v>
      </c>
      <c r="I5" s="10">
        <v>245</v>
      </c>
      <c r="J5" s="10">
        <v>81</v>
      </c>
      <c r="K5" s="10">
        <v>3015</v>
      </c>
      <c r="L5" s="10">
        <v>1</v>
      </c>
      <c r="M5" s="10">
        <v>10013</v>
      </c>
      <c r="N5" s="12">
        <f aca="true" t="shared" si="1" ref="N5:N48">D5/M5</f>
        <v>1.9840207729951063</v>
      </c>
      <c r="O5" s="10">
        <v>8657</v>
      </c>
    </row>
    <row r="6" spans="2:15" ht="12.75">
      <c r="B6" s="60" t="s">
        <v>23</v>
      </c>
      <c r="C6" s="60" t="s">
        <v>24</v>
      </c>
      <c r="D6" s="10">
        <v>142842</v>
      </c>
      <c r="E6" s="10">
        <v>5671</v>
      </c>
      <c r="F6" s="10">
        <v>2222</v>
      </c>
      <c r="G6" s="13">
        <f t="shared" si="0"/>
        <v>0.3918180215129607</v>
      </c>
      <c r="H6" s="10">
        <v>3449</v>
      </c>
      <c r="I6" s="10">
        <v>64</v>
      </c>
      <c r="J6" s="10">
        <v>25</v>
      </c>
      <c r="K6" s="10">
        <v>1251</v>
      </c>
      <c r="L6" s="10">
        <v>1</v>
      </c>
      <c r="M6" s="10">
        <v>75607</v>
      </c>
      <c r="N6" s="12">
        <f t="shared" si="1"/>
        <v>1.8892695120822147</v>
      </c>
      <c r="O6" s="10">
        <v>98542</v>
      </c>
    </row>
    <row r="7" spans="2:15" ht="12.75">
      <c r="B7" s="60" t="s">
        <v>25</v>
      </c>
      <c r="C7" s="60" t="s">
        <v>26</v>
      </c>
      <c r="D7" s="10">
        <v>32779</v>
      </c>
      <c r="E7" s="10">
        <v>325</v>
      </c>
      <c r="F7" s="10">
        <v>133</v>
      </c>
      <c r="G7" s="13">
        <f t="shared" si="0"/>
        <v>0.40923076923076923</v>
      </c>
      <c r="H7" s="10">
        <v>192</v>
      </c>
      <c r="I7" s="10">
        <v>246</v>
      </c>
      <c r="J7" s="10">
        <v>101</v>
      </c>
      <c r="K7" s="10">
        <v>2580</v>
      </c>
      <c r="L7" s="10">
        <v>1</v>
      </c>
      <c r="M7" s="10">
        <v>17877</v>
      </c>
      <c r="N7" s="12">
        <f t="shared" si="1"/>
        <v>1.8335850534205962</v>
      </c>
      <c r="O7" s="10">
        <v>18739</v>
      </c>
    </row>
    <row r="8" spans="2:15" ht="12.75">
      <c r="B8" s="60" t="s">
        <v>27</v>
      </c>
      <c r="C8" s="60" t="s">
        <v>28</v>
      </c>
      <c r="D8" s="10">
        <v>72864</v>
      </c>
      <c r="E8" s="10">
        <v>1229</v>
      </c>
      <c r="F8" s="10">
        <v>308</v>
      </c>
      <c r="G8" s="13">
        <f t="shared" si="0"/>
        <v>0.25061025223759154</v>
      </c>
      <c r="H8" s="10">
        <v>921</v>
      </c>
      <c r="I8" s="10">
        <v>237</v>
      </c>
      <c r="J8" s="10">
        <v>59</v>
      </c>
      <c r="K8" s="10">
        <v>42234</v>
      </c>
      <c r="L8" s="10">
        <v>1</v>
      </c>
      <c r="M8" s="10">
        <v>49088</v>
      </c>
      <c r="N8" s="12">
        <f t="shared" si="1"/>
        <v>1.484354628422425</v>
      </c>
      <c r="O8" s="10">
        <v>56975</v>
      </c>
    </row>
    <row r="9" spans="2:15" ht="12.75">
      <c r="B9" s="60" t="s">
        <v>21</v>
      </c>
      <c r="C9" s="60" t="s">
        <v>77</v>
      </c>
      <c r="D9" s="10">
        <v>13564</v>
      </c>
      <c r="E9" s="10">
        <v>236</v>
      </c>
      <c r="F9" s="10">
        <v>106</v>
      </c>
      <c r="G9" s="13">
        <f t="shared" si="0"/>
        <v>0.4491525423728814</v>
      </c>
      <c r="H9" s="10">
        <v>130</v>
      </c>
      <c r="I9" s="10">
        <v>128</v>
      </c>
      <c r="J9" s="10">
        <v>57</v>
      </c>
      <c r="K9" s="10">
        <v>3305</v>
      </c>
      <c r="L9" s="10">
        <v>1</v>
      </c>
      <c r="M9" s="10">
        <v>10013</v>
      </c>
      <c r="N9" s="12">
        <f t="shared" si="1"/>
        <v>1.3546389693398582</v>
      </c>
      <c r="O9" s="10">
        <v>10633</v>
      </c>
    </row>
    <row r="10" spans="2:15" ht="12.75">
      <c r="B10" s="60" t="s">
        <v>32</v>
      </c>
      <c r="C10" s="60" t="s">
        <v>78</v>
      </c>
      <c r="D10" s="10">
        <v>90475</v>
      </c>
      <c r="E10" s="10">
        <v>1282</v>
      </c>
      <c r="F10" s="10">
        <v>687</v>
      </c>
      <c r="G10" s="13">
        <f t="shared" si="0"/>
        <v>0.5358814352574103</v>
      </c>
      <c r="H10" s="10">
        <v>595</v>
      </c>
      <c r="I10" s="10">
        <v>132</v>
      </c>
      <c r="J10" s="10">
        <v>71</v>
      </c>
      <c r="K10" s="10">
        <v>3963</v>
      </c>
      <c r="L10" s="10">
        <v>1</v>
      </c>
      <c r="M10" s="10">
        <v>68336</v>
      </c>
      <c r="N10" s="12">
        <f t="shared" si="1"/>
        <v>1.3239727230156872</v>
      </c>
      <c r="O10" s="10">
        <v>81790</v>
      </c>
    </row>
    <row r="11" spans="2:15" ht="12.75">
      <c r="B11" s="60" t="s">
        <v>25</v>
      </c>
      <c r="C11" s="60" t="s">
        <v>79</v>
      </c>
      <c r="D11" s="10">
        <v>22100</v>
      </c>
      <c r="E11" s="10">
        <v>15</v>
      </c>
      <c r="F11" s="10">
        <v>12</v>
      </c>
      <c r="G11" s="13">
        <f t="shared" si="0"/>
        <v>0.8</v>
      </c>
      <c r="H11" s="10">
        <v>3</v>
      </c>
      <c r="I11" s="10">
        <v>1842</v>
      </c>
      <c r="J11" s="10">
        <v>1473</v>
      </c>
      <c r="K11" s="10">
        <v>14924</v>
      </c>
      <c r="L11" s="10">
        <v>5</v>
      </c>
      <c r="M11" s="10">
        <v>17877</v>
      </c>
      <c r="N11" s="12">
        <f t="shared" si="1"/>
        <v>1.236225317446999</v>
      </c>
      <c r="O11" s="10">
        <v>18797</v>
      </c>
    </row>
    <row r="12" spans="2:15" ht="12.75">
      <c r="B12" s="60" t="s">
        <v>80</v>
      </c>
      <c r="C12" s="60" t="s">
        <v>81</v>
      </c>
      <c r="D12" s="10">
        <v>51169</v>
      </c>
      <c r="E12" s="10">
        <v>1051</v>
      </c>
      <c r="F12" s="10">
        <v>460</v>
      </c>
      <c r="G12" s="13">
        <f t="shared" si="0"/>
        <v>0.43767840152235965</v>
      </c>
      <c r="H12" s="10">
        <v>591</v>
      </c>
      <c r="I12" s="10">
        <v>111</v>
      </c>
      <c r="J12" s="10">
        <v>49</v>
      </c>
      <c r="K12" s="10">
        <v>2088</v>
      </c>
      <c r="L12" s="10">
        <v>1</v>
      </c>
      <c r="M12" s="10">
        <v>41610</v>
      </c>
      <c r="N12" s="12">
        <f t="shared" si="1"/>
        <v>1.2297284306657053</v>
      </c>
      <c r="O12" s="10">
        <v>47333</v>
      </c>
    </row>
    <row r="13" spans="2:15" ht="12.75">
      <c r="B13" s="60" t="s">
        <v>82</v>
      </c>
      <c r="C13" s="60" t="s">
        <v>83</v>
      </c>
      <c r="D13" s="10">
        <v>137139</v>
      </c>
      <c r="E13" s="10">
        <v>6390</v>
      </c>
      <c r="F13" s="10">
        <v>2458</v>
      </c>
      <c r="G13" s="13">
        <f t="shared" si="0"/>
        <v>0.38466353677621284</v>
      </c>
      <c r="H13" s="10">
        <v>3932</v>
      </c>
      <c r="I13" s="10">
        <v>56</v>
      </c>
      <c r="J13" s="10">
        <v>21</v>
      </c>
      <c r="K13" s="10">
        <v>5830</v>
      </c>
      <c r="L13" s="10">
        <v>1</v>
      </c>
      <c r="M13" s="10">
        <v>115443</v>
      </c>
      <c r="N13" s="12">
        <f t="shared" si="1"/>
        <v>1.1879369039266132</v>
      </c>
      <c r="O13" s="10">
        <v>130750</v>
      </c>
    </row>
    <row r="14" spans="2:15" ht="12.75">
      <c r="B14" s="60" t="s">
        <v>86</v>
      </c>
      <c r="C14" s="60" t="s">
        <v>87</v>
      </c>
      <c r="D14" s="10">
        <v>41961</v>
      </c>
      <c r="E14" s="10">
        <v>479</v>
      </c>
      <c r="F14" s="10">
        <v>184</v>
      </c>
      <c r="G14" s="13">
        <f t="shared" si="0"/>
        <v>0.38413361169102295</v>
      </c>
      <c r="H14" s="10">
        <v>295</v>
      </c>
      <c r="I14" s="10">
        <v>228</v>
      </c>
      <c r="J14" s="10">
        <v>88</v>
      </c>
      <c r="K14" s="10">
        <v>4742</v>
      </c>
      <c r="L14" s="10">
        <v>1</v>
      </c>
      <c r="M14" s="10">
        <v>40830</v>
      </c>
      <c r="N14" s="12">
        <f t="shared" si="1"/>
        <v>1.0277002204261572</v>
      </c>
      <c r="O14" s="10">
        <v>36376</v>
      </c>
    </row>
    <row r="15" spans="2:15" ht="12.75">
      <c r="B15" s="60" t="s">
        <v>88</v>
      </c>
      <c r="C15" s="60" t="s">
        <v>89</v>
      </c>
      <c r="D15" s="10">
        <v>54233</v>
      </c>
      <c r="E15" s="10">
        <v>985</v>
      </c>
      <c r="F15" s="10">
        <v>441</v>
      </c>
      <c r="G15" s="13">
        <f t="shared" si="0"/>
        <v>0.44771573604060916</v>
      </c>
      <c r="H15" s="10">
        <v>544</v>
      </c>
      <c r="I15" s="10">
        <v>123</v>
      </c>
      <c r="J15" s="10">
        <v>55</v>
      </c>
      <c r="K15" s="10">
        <v>875</v>
      </c>
      <c r="L15" s="10">
        <v>1</v>
      </c>
      <c r="M15" s="10">
        <v>66720</v>
      </c>
      <c r="N15" s="12">
        <f t="shared" si="1"/>
        <v>0.8128447242206235</v>
      </c>
      <c r="O15" s="10">
        <v>36319</v>
      </c>
    </row>
    <row r="16" spans="2:15" ht="12.75">
      <c r="B16" s="60" t="s">
        <v>90</v>
      </c>
      <c r="C16" s="60" t="s">
        <v>91</v>
      </c>
      <c r="D16" s="10">
        <v>15471</v>
      </c>
      <c r="E16" s="10">
        <v>222</v>
      </c>
      <c r="F16" s="10">
        <v>92</v>
      </c>
      <c r="G16" s="13">
        <f t="shared" si="0"/>
        <v>0.4144144144144144</v>
      </c>
      <c r="H16" s="10">
        <v>130</v>
      </c>
      <c r="I16" s="10">
        <v>168</v>
      </c>
      <c r="J16" s="10">
        <v>70</v>
      </c>
      <c r="K16" s="10">
        <v>2064</v>
      </c>
      <c r="L16" s="10">
        <v>1</v>
      </c>
      <c r="M16" s="10">
        <v>30494</v>
      </c>
      <c r="N16" s="12">
        <f t="shared" si="1"/>
        <v>0.507345707352266</v>
      </c>
      <c r="O16" s="10">
        <v>7787</v>
      </c>
    </row>
    <row r="17" spans="2:15" ht="12.75">
      <c r="B17" s="60" t="s">
        <v>93</v>
      </c>
      <c r="C17" s="60" t="s">
        <v>94</v>
      </c>
      <c r="D17" s="10">
        <v>2204</v>
      </c>
      <c r="E17" s="10">
        <v>64</v>
      </c>
      <c r="F17" s="10">
        <v>28</v>
      </c>
      <c r="G17" s="13">
        <f t="shared" si="0"/>
        <v>0.4375</v>
      </c>
      <c r="H17" s="10">
        <v>36</v>
      </c>
      <c r="I17" s="10">
        <v>79</v>
      </c>
      <c r="J17" s="10">
        <v>34</v>
      </c>
      <c r="K17" s="10">
        <v>523</v>
      </c>
      <c r="L17" s="10">
        <v>1</v>
      </c>
      <c r="M17" s="10">
        <v>10351</v>
      </c>
      <c r="N17" s="12">
        <f t="shared" si="1"/>
        <v>0.21292628731523525</v>
      </c>
      <c r="O17" s="10">
        <v>1994</v>
      </c>
    </row>
    <row r="18" spans="2:15" ht="12.75">
      <c r="B18" s="60" t="s">
        <v>25</v>
      </c>
      <c r="C18" s="60" t="s">
        <v>95</v>
      </c>
      <c r="D18" s="10">
        <v>3149</v>
      </c>
      <c r="E18" s="10">
        <v>88</v>
      </c>
      <c r="F18" s="10">
        <v>47</v>
      </c>
      <c r="G18" s="13">
        <f t="shared" si="0"/>
        <v>0.5340909090909091</v>
      </c>
      <c r="H18" s="10">
        <v>41</v>
      </c>
      <c r="I18" s="10">
        <v>67</v>
      </c>
      <c r="J18" s="10">
        <v>36</v>
      </c>
      <c r="K18" s="10">
        <v>527</v>
      </c>
      <c r="L18" s="10">
        <v>1</v>
      </c>
      <c r="M18" s="10">
        <v>17877</v>
      </c>
      <c r="N18" s="12">
        <f t="shared" si="1"/>
        <v>0.17614812328690496</v>
      </c>
      <c r="O18" s="10">
        <v>1871</v>
      </c>
    </row>
    <row r="19" spans="2:15" ht="12.75">
      <c r="B19" s="60" t="s">
        <v>30</v>
      </c>
      <c r="C19" s="60" t="s">
        <v>96</v>
      </c>
      <c r="D19" s="10">
        <v>25298</v>
      </c>
      <c r="E19" s="10">
        <v>177</v>
      </c>
      <c r="F19" s="10">
        <v>103</v>
      </c>
      <c r="G19" s="13">
        <f t="shared" si="0"/>
        <v>0.5819209039548022</v>
      </c>
      <c r="H19" s="10">
        <v>74</v>
      </c>
      <c r="I19" s="10">
        <v>246</v>
      </c>
      <c r="J19" s="10">
        <v>143</v>
      </c>
      <c r="K19" s="10">
        <v>4735</v>
      </c>
      <c r="L19" s="10">
        <v>1</v>
      </c>
      <c r="M19" s="10">
        <v>149312</v>
      </c>
      <c r="N19" s="12">
        <f t="shared" si="1"/>
        <v>0.1694304543506215</v>
      </c>
      <c r="O19" s="10">
        <v>8131</v>
      </c>
    </row>
    <row r="20" spans="2:15" ht="12.75">
      <c r="B20" s="60" t="s">
        <v>97</v>
      </c>
      <c r="C20" s="60" t="s">
        <v>98</v>
      </c>
      <c r="D20" s="10">
        <v>6731</v>
      </c>
      <c r="E20" s="10">
        <v>64</v>
      </c>
      <c r="F20" s="10">
        <v>9</v>
      </c>
      <c r="G20" s="13">
        <f t="shared" si="0"/>
        <v>0.140625</v>
      </c>
      <c r="H20" s="10">
        <v>55</v>
      </c>
      <c r="I20" s="10">
        <v>748</v>
      </c>
      <c r="J20" s="10">
        <v>105</v>
      </c>
      <c r="K20" s="10">
        <v>2315</v>
      </c>
      <c r="L20" s="10">
        <v>61</v>
      </c>
      <c r="M20" s="10">
        <v>51178</v>
      </c>
      <c r="N20" s="12">
        <f t="shared" si="1"/>
        <v>0.1315213568330142</v>
      </c>
      <c r="O20" s="10">
        <v>2049</v>
      </c>
    </row>
    <row r="21" spans="2:15" ht="12.75">
      <c r="B21" s="60" t="s">
        <v>32</v>
      </c>
      <c r="C21" s="60" t="s">
        <v>100</v>
      </c>
      <c r="D21" s="10">
        <v>5679</v>
      </c>
      <c r="E21" s="10">
        <v>225</v>
      </c>
      <c r="F21" s="10">
        <v>74</v>
      </c>
      <c r="G21" s="13">
        <f t="shared" si="0"/>
        <v>0.3288888888888889</v>
      </c>
      <c r="H21" s="10">
        <v>151</v>
      </c>
      <c r="I21" s="10">
        <v>77</v>
      </c>
      <c r="J21" s="10">
        <v>25</v>
      </c>
      <c r="K21" s="10">
        <v>668</v>
      </c>
      <c r="L21" s="10">
        <v>1</v>
      </c>
      <c r="M21" s="10">
        <v>68336</v>
      </c>
      <c r="N21" s="12">
        <f t="shared" si="1"/>
        <v>0.08310407398735659</v>
      </c>
      <c r="O21" s="10">
        <v>4923</v>
      </c>
    </row>
    <row r="22" spans="2:15" ht="12.75">
      <c r="B22" s="60" t="s">
        <v>101</v>
      </c>
      <c r="C22" s="60" t="s">
        <v>102</v>
      </c>
      <c r="D22" s="10">
        <v>2682</v>
      </c>
      <c r="E22" s="10">
        <v>166</v>
      </c>
      <c r="F22" s="10">
        <v>55</v>
      </c>
      <c r="G22" s="13">
        <f t="shared" si="0"/>
        <v>0.3313253012048193</v>
      </c>
      <c r="H22" s="10">
        <v>111</v>
      </c>
      <c r="I22" s="10">
        <v>49</v>
      </c>
      <c r="J22" s="10">
        <v>16</v>
      </c>
      <c r="K22" s="10">
        <v>482</v>
      </c>
      <c r="L22" s="10">
        <v>1</v>
      </c>
      <c r="M22" s="10">
        <v>33159</v>
      </c>
      <c r="N22" s="12">
        <f t="shared" si="1"/>
        <v>0.08088301818510811</v>
      </c>
      <c r="O22" s="10">
        <v>2025</v>
      </c>
    </row>
    <row r="23" spans="2:15" ht="12.75">
      <c r="B23" s="60" t="s">
        <v>25</v>
      </c>
      <c r="C23" s="60" t="s">
        <v>103</v>
      </c>
      <c r="D23" s="10">
        <v>1201</v>
      </c>
      <c r="E23" s="10">
        <v>12</v>
      </c>
      <c r="F23" s="10">
        <v>5</v>
      </c>
      <c r="G23" s="13">
        <f t="shared" si="0"/>
        <v>0.4166666666666667</v>
      </c>
      <c r="H23" s="10">
        <v>7</v>
      </c>
      <c r="I23" s="10">
        <v>240</v>
      </c>
      <c r="J23" s="10">
        <v>100</v>
      </c>
      <c r="K23" s="10">
        <v>613</v>
      </c>
      <c r="L23" s="10">
        <v>58</v>
      </c>
      <c r="M23" s="10">
        <v>17877</v>
      </c>
      <c r="N23" s="12">
        <f t="shared" si="1"/>
        <v>0.0671812944006265</v>
      </c>
      <c r="O23" s="10">
        <v>868</v>
      </c>
    </row>
    <row r="24" spans="2:15" ht="12.75">
      <c r="B24" s="60" t="s">
        <v>19</v>
      </c>
      <c r="C24" s="60" t="s">
        <v>104</v>
      </c>
      <c r="D24" s="10">
        <v>940</v>
      </c>
      <c r="E24" s="10">
        <v>12</v>
      </c>
      <c r="F24" s="10">
        <v>2</v>
      </c>
      <c r="G24" s="13">
        <f t="shared" si="0"/>
        <v>0.16666666666666666</v>
      </c>
      <c r="H24" s="10">
        <v>10</v>
      </c>
      <c r="I24" s="10">
        <v>470</v>
      </c>
      <c r="J24" s="10">
        <v>78</v>
      </c>
      <c r="K24" s="10">
        <v>640</v>
      </c>
      <c r="L24" s="10">
        <v>300</v>
      </c>
      <c r="M24" s="10">
        <v>18194</v>
      </c>
      <c r="N24" s="12">
        <f t="shared" si="1"/>
        <v>0.051665384192590966</v>
      </c>
      <c r="O24" s="10">
        <v>331</v>
      </c>
    </row>
    <row r="25" spans="2:15" ht="12.75">
      <c r="B25" s="60" t="s">
        <v>101</v>
      </c>
      <c r="C25" s="60" t="s">
        <v>105</v>
      </c>
      <c r="D25" s="10">
        <v>1702</v>
      </c>
      <c r="E25" s="10">
        <v>274</v>
      </c>
      <c r="F25" s="10">
        <v>114</v>
      </c>
      <c r="G25" s="13">
        <f t="shared" si="0"/>
        <v>0.41605839416058393</v>
      </c>
      <c r="H25" s="10">
        <v>160</v>
      </c>
      <c r="I25" s="10">
        <v>15</v>
      </c>
      <c r="J25" s="10">
        <v>6</v>
      </c>
      <c r="K25" s="10">
        <v>186</v>
      </c>
      <c r="L25" s="10">
        <v>1</v>
      </c>
      <c r="M25" s="10">
        <v>33159</v>
      </c>
      <c r="N25" s="12">
        <f t="shared" si="1"/>
        <v>0.051328447781899336</v>
      </c>
      <c r="O25" s="10">
        <v>1227</v>
      </c>
    </row>
    <row r="26" spans="2:15" ht="12.75">
      <c r="B26" s="60" t="s">
        <v>29</v>
      </c>
      <c r="C26" s="60" t="s">
        <v>106</v>
      </c>
      <c r="D26" s="10">
        <v>1390</v>
      </c>
      <c r="E26" s="10">
        <v>144</v>
      </c>
      <c r="F26" s="10">
        <v>46</v>
      </c>
      <c r="G26" s="13">
        <f t="shared" si="0"/>
        <v>0.3194444444444444</v>
      </c>
      <c r="H26" s="10">
        <v>98</v>
      </c>
      <c r="I26" s="10">
        <v>30</v>
      </c>
      <c r="J26" s="10">
        <v>10</v>
      </c>
      <c r="K26" s="10">
        <v>223</v>
      </c>
      <c r="L26" s="10">
        <v>1</v>
      </c>
      <c r="M26" s="10">
        <v>28172</v>
      </c>
      <c r="N26" s="12">
        <f t="shared" si="1"/>
        <v>0.04933976998438166</v>
      </c>
      <c r="O26" s="10">
        <v>938</v>
      </c>
    </row>
    <row r="27" spans="2:15" ht="12.75">
      <c r="B27" s="60" t="s">
        <v>25</v>
      </c>
      <c r="C27" s="60" t="s">
        <v>107</v>
      </c>
      <c r="D27" s="10">
        <v>672</v>
      </c>
      <c r="E27" s="10">
        <v>25</v>
      </c>
      <c r="F27" s="10">
        <v>9</v>
      </c>
      <c r="G27" s="13">
        <f t="shared" si="0"/>
        <v>0.36</v>
      </c>
      <c r="H27" s="10">
        <v>16</v>
      </c>
      <c r="I27" s="10">
        <v>75</v>
      </c>
      <c r="J27" s="10">
        <v>27</v>
      </c>
      <c r="K27" s="10">
        <v>306</v>
      </c>
      <c r="L27" s="10">
        <v>1</v>
      </c>
      <c r="M27" s="10">
        <v>17877</v>
      </c>
      <c r="N27" s="12">
        <f t="shared" si="1"/>
        <v>0.037590199697935894</v>
      </c>
      <c r="O27" s="10">
        <v>384</v>
      </c>
    </row>
    <row r="28" spans="2:15" ht="12.75">
      <c r="B28" s="60" t="s">
        <v>82</v>
      </c>
      <c r="C28" s="60" t="s">
        <v>108</v>
      </c>
      <c r="D28" s="10">
        <v>2861</v>
      </c>
      <c r="E28" s="10">
        <v>137</v>
      </c>
      <c r="F28" s="10">
        <v>41</v>
      </c>
      <c r="G28" s="13">
        <f t="shared" si="0"/>
        <v>0.29927007299270075</v>
      </c>
      <c r="H28" s="10">
        <v>96</v>
      </c>
      <c r="I28" s="10">
        <v>70</v>
      </c>
      <c r="J28" s="10">
        <v>21</v>
      </c>
      <c r="K28" s="10">
        <v>868</v>
      </c>
      <c r="L28" s="10">
        <v>1</v>
      </c>
      <c r="M28" s="10">
        <v>115443</v>
      </c>
      <c r="N28" s="12">
        <f t="shared" si="1"/>
        <v>0.024782793239953915</v>
      </c>
      <c r="O28" s="10">
        <v>1919</v>
      </c>
    </row>
    <row r="29" spans="2:15" ht="12.75">
      <c r="B29" s="60" t="s">
        <v>109</v>
      </c>
      <c r="C29" s="60" t="s">
        <v>110</v>
      </c>
      <c r="D29" s="10">
        <v>1099</v>
      </c>
      <c r="E29" s="10">
        <v>291</v>
      </c>
      <c r="F29" s="10">
        <v>84</v>
      </c>
      <c r="G29" s="13">
        <f t="shared" si="0"/>
        <v>0.28865979381443296</v>
      </c>
      <c r="H29" s="10">
        <v>207</v>
      </c>
      <c r="I29" s="10">
        <v>13</v>
      </c>
      <c r="J29" s="10">
        <v>4</v>
      </c>
      <c r="K29" s="10">
        <v>195</v>
      </c>
      <c r="L29" s="10">
        <v>1</v>
      </c>
      <c r="M29" s="10">
        <v>52738</v>
      </c>
      <c r="N29" s="12">
        <f t="shared" si="1"/>
        <v>0.020838863817361296</v>
      </c>
      <c r="O29" s="10">
        <v>1002</v>
      </c>
    </row>
    <row r="30" spans="2:15" ht="12.75">
      <c r="B30" s="60" t="s">
        <v>88</v>
      </c>
      <c r="C30" s="60" t="s">
        <v>111</v>
      </c>
      <c r="D30" s="10">
        <v>1034</v>
      </c>
      <c r="E30" s="10">
        <v>41</v>
      </c>
      <c r="F30" s="10">
        <v>23</v>
      </c>
      <c r="G30" s="13">
        <f t="shared" si="0"/>
        <v>0.5609756097560976</v>
      </c>
      <c r="H30" s="10">
        <v>18</v>
      </c>
      <c r="I30" s="10">
        <v>45</v>
      </c>
      <c r="J30" s="10">
        <v>25</v>
      </c>
      <c r="K30" s="10">
        <v>118</v>
      </c>
      <c r="L30" s="10">
        <v>1</v>
      </c>
      <c r="M30" s="10">
        <v>66720</v>
      </c>
      <c r="N30" s="12">
        <f t="shared" si="1"/>
        <v>0.015497601918465227</v>
      </c>
      <c r="O30" s="10">
        <v>749</v>
      </c>
    </row>
    <row r="31" spans="2:15" ht="12.75">
      <c r="B31" s="60" t="s">
        <v>112</v>
      </c>
      <c r="C31" s="60" t="s">
        <v>113</v>
      </c>
      <c r="D31" s="10">
        <v>3347</v>
      </c>
      <c r="E31" s="10">
        <v>47</v>
      </c>
      <c r="F31" s="10">
        <v>18</v>
      </c>
      <c r="G31" s="13">
        <f t="shared" si="0"/>
        <v>0.3829787234042553</v>
      </c>
      <c r="H31" s="10">
        <v>29</v>
      </c>
      <c r="I31" s="10">
        <v>186</v>
      </c>
      <c r="J31" s="10">
        <v>71</v>
      </c>
      <c r="K31" s="10">
        <v>1185</v>
      </c>
      <c r="L31" s="10">
        <v>1</v>
      </c>
      <c r="M31" s="10">
        <v>229185</v>
      </c>
      <c r="N31" s="12">
        <f t="shared" si="1"/>
        <v>0.014603922595283286</v>
      </c>
      <c r="O31" s="10">
        <v>1962</v>
      </c>
    </row>
    <row r="32" spans="2:15" ht="12.75">
      <c r="B32" s="60" t="s">
        <v>30</v>
      </c>
      <c r="C32" s="60" t="s">
        <v>114</v>
      </c>
      <c r="D32" s="10">
        <v>2029</v>
      </c>
      <c r="E32" s="10">
        <v>67</v>
      </c>
      <c r="F32" s="10">
        <v>22</v>
      </c>
      <c r="G32" s="13">
        <f t="shared" si="0"/>
        <v>0.3283582089552239</v>
      </c>
      <c r="H32" s="10">
        <v>45</v>
      </c>
      <c r="I32" s="10">
        <v>92</v>
      </c>
      <c r="J32" s="10">
        <v>30</v>
      </c>
      <c r="K32" s="10">
        <v>392</v>
      </c>
      <c r="L32" s="10">
        <v>1</v>
      </c>
      <c r="M32" s="10">
        <v>149312</v>
      </c>
      <c r="N32" s="12">
        <f t="shared" si="1"/>
        <v>0.013588994856408059</v>
      </c>
      <c r="O32" s="10">
        <v>753</v>
      </c>
    </row>
    <row r="33" spans="2:15" ht="12.75">
      <c r="B33" s="60" t="s">
        <v>29</v>
      </c>
      <c r="C33" s="60" t="s">
        <v>115</v>
      </c>
      <c r="D33" s="10">
        <v>342</v>
      </c>
      <c r="E33" s="10">
        <v>22</v>
      </c>
      <c r="F33" s="10">
        <v>12</v>
      </c>
      <c r="G33" s="13">
        <f t="shared" si="0"/>
        <v>0.5454545454545454</v>
      </c>
      <c r="H33" s="10">
        <v>10</v>
      </c>
      <c r="I33" s="10">
        <v>29</v>
      </c>
      <c r="J33" s="10">
        <v>16</v>
      </c>
      <c r="K33" s="10">
        <v>153</v>
      </c>
      <c r="L33" s="10">
        <v>1</v>
      </c>
      <c r="M33" s="10">
        <v>28172</v>
      </c>
      <c r="N33" s="12">
        <f t="shared" si="1"/>
        <v>0.012139713190401817</v>
      </c>
      <c r="O33" s="10">
        <v>329</v>
      </c>
    </row>
    <row r="34" spans="2:15" ht="12.75">
      <c r="B34" s="60" t="s">
        <v>82</v>
      </c>
      <c r="C34" s="60" t="s">
        <v>116</v>
      </c>
      <c r="D34" s="10">
        <v>1064</v>
      </c>
      <c r="E34" s="10">
        <v>230</v>
      </c>
      <c r="F34" s="10">
        <v>23</v>
      </c>
      <c r="G34" s="13">
        <f t="shared" si="0"/>
        <v>0.1</v>
      </c>
      <c r="H34" s="10">
        <v>207</v>
      </c>
      <c r="I34" s="10">
        <v>46</v>
      </c>
      <c r="J34" s="10">
        <v>5</v>
      </c>
      <c r="K34" s="10">
        <v>493</v>
      </c>
      <c r="L34" s="10">
        <v>1</v>
      </c>
      <c r="M34" s="10">
        <v>115443</v>
      </c>
      <c r="N34" s="12">
        <f t="shared" si="1"/>
        <v>0.00921666969846591</v>
      </c>
      <c r="O34" s="10">
        <v>950</v>
      </c>
    </row>
    <row r="35" spans="2:15" ht="12.75">
      <c r="B35" s="60" t="s">
        <v>109</v>
      </c>
      <c r="C35" s="60" t="s">
        <v>117</v>
      </c>
      <c r="D35" s="10">
        <v>382</v>
      </c>
      <c r="E35" s="10">
        <v>121</v>
      </c>
      <c r="F35" s="10">
        <v>14</v>
      </c>
      <c r="G35" s="13">
        <f t="shared" si="0"/>
        <v>0.11570247933884298</v>
      </c>
      <c r="H35" s="10">
        <v>107</v>
      </c>
      <c r="I35" s="10">
        <v>27</v>
      </c>
      <c r="J35" s="10">
        <v>3</v>
      </c>
      <c r="K35" s="10">
        <v>136</v>
      </c>
      <c r="L35" s="10">
        <v>1</v>
      </c>
      <c r="M35" s="10">
        <v>52738</v>
      </c>
      <c r="N35" s="12">
        <f t="shared" si="1"/>
        <v>0.007243353938336684</v>
      </c>
      <c r="O35" s="10">
        <v>305</v>
      </c>
    </row>
    <row r="36" spans="2:15" ht="12.75">
      <c r="B36" s="60" t="s">
        <v>30</v>
      </c>
      <c r="C36" s="60" t="s">
        <v>118</v>
      </c>
      <c r="D36" s="10">
        <v>627</v>
      </c>
      <c r="E36" s="10">
        <v>21</v>
      </c>
      <c r="F36" s="10">
        <v>13</v>
      </c>
      <c r="G36" s="13">
        <f t="shared" si="0"/>
        <v>0.6190476190476191</v>
      </c>
      <c r="H36" s="10">
        <v>8</v>
      </c>
      <c r="I36" s="10">
        <v>48</v>
      </c>
      <c r="J36" s="10">
        <v>30</v>
      </c>
      <c r="K36" s="10">
        <v>264</v>
      </c>
      <c r="L36" s="10">
        <v>1</v>
      </c>
      <c r="M36" s="10">
        <v>149312</v>
      </c>
      <c r="N36" s="12">
        <f t="shared" si="1"/>
        <v>0.00419926060865838</v>
      </c>
      <c r="O36" s="10">
        <v>381</v>
      </c>
    </row>
    <row r="37" spans="2:15" ht="12.75">
      <c r="B37" s="60" t="s">
        <v>88</v>
      </c>
      <c r="C37" s="60" t="s">
        <v>119</v>
      </c>
      <c r="D37" s="10">
        <v>237</v>
      </c>
      <c r="E37" s="10">
        <v>89</v>
      </c>
      <c r="F37" s="10">
        <v>9</v>
      </c>
      <c r="G37" s="13">
        <f t="shared" si="0"/>
        <v>0.10112359550561797</v>
      </c>
      <c r="H37" s="10">
        <v>80</v>
      </c>
      <c r="I37" s="10">
        <v>26</v>
      </c>
      <c r="J37" s="10">
        <v>3</v>
      </c>
      <c r="K37" s="10">
        <v>92</v>
      </c>
      <c r="L37" s="10">
        <v>2</v>
      </c>
      <c r="M37" s="10">
        <v>66720</v>
      </c>
      <c r="N37" s="12">
        <f t="shared" si="1"/>
        <v>0.003552158273381295</v>
      </c>
      <c r="O37" s="10">
        <v>115</v>
      </c>
    </row>
    <row r="38" spans="2:15" ht="12.75">
      <c r="B38" s="60" t="s">
        <v>23</v>
      </c>
      <c r="C38" s="60" t="s">
        <v>120</v>
      </c>
      <c r="D38" s="10">
        <v>151</v>
      </c>
      <c r="E38" s="10">
        <v>59</v>
      </c>
      <c r="F38" s="10">
        <v>9</v>
      </c>
      <c r="G38" s="13">
        <f t="shared" si="0"/>
        <v>0.15254237288135594</v>
      </c>
      <c r="H38" s="10">
        <v>50</v>
      </c>
      <c r="I38" s="10">
        <v>17</v>
      </c>
      <c r="J38" s="10">
        <v>3</v>
      </c>
      <c r="K38" s="10">
        <v>72</v>
      </c>
      <c r="L38" s="10">
        <v>1</v>
      </c>
      <c r="M38" s="10">
        <v>75607</v>
      </c>
      <c r="N38" s="12">
        <f t="shared" si="1"/>
        <v>0.0019971695742457708</v>
      </c>
      <c r="O38" s="10">
        <v>115</v>
      </c>
    </row>
    <row r="39" spans="2:15" ht="12.75">
      <c r="B39" s="60" t="s">
        <v>23</v>
      </c>
      <c r="C39" s="60" t="s">
        <v>121</v>
      </c>
      <c r="D39" s="10">
        <v>151</v>
      </c>
      <c r="E39" s="10">
        <v>98</v>
      </c>
      <c r="F39" s="10">
        <v>19</v>
      </c>
      <c r="G39" s="13">
        <f t="shared" si="0"/>
        <v>0.19387755102040816</v>
      </c>
      <c r="H39" s="10">
        <v>79</v>
      </c>
      <c r="I39" s="10">
        <v>8</v>
      </c>
      <c r="J39" s="10">
        <v>2</v>
      </c>
      <c r="K39" s="10">
        <v>63</v>
      </c>
      <c r="L39" s="10">
        <v>1</v>
      </c>
      <c r="M39" s="10">
        <v>75607</v>
      </c>
      <c r="N39" s="12">
        <f t="shared" si="1"/>
        <v>0.0019971695742457708</v>
      </c>
      <c r="O39" s="10">
        <v>141</v>
      </c>
    </row>
    <row r="40" spans="2:15" ht="12.75">
      <c r="B40" s="60" t="s">
        <v>101</v>
      </c>
      <c r="C40" s="60" t="s">
        <v>122</v>
      </c>
      <c r="D40" s="10">
        <v>59</v>
      </c>
      <c r="E40" s="10">
        <v>14</v>
      </c>
      <c r="F40" s="10">
        <v>4</v>
      </c>
      <c r="G40" s="13">
        <f t="shared" si="0"/>
        <v>0.2857142857142857</v>
      </c>
      <c r="H40" s="10">
        <v>10</v>
      </c>
      <c r="I40" s="10">
        <v>15</v>
      </c>
      <c r="J40" s="10">
        <v>4</v>
      </c>
      <c r="K40" s="10">
        <v>34</v>
      </c>
      <c r="L40" s="10">
        <v>2</v>
      </c>
      <c r="M40" s="10">
        <v>33159</v>
      </c>
      <c r="N40" s="12">
        <f t="shared" si="1"/>
        <v>0.0017793057691727736</v>
      </c>
      <c r="O40" s="10">
        <v>47</v>
      </c>
    </row>
    <row r="41" spans="2:15" ht="12.75">
      <c r="B41" s="60" t="s">
        <v>112</v>
      </c>
      <c r="C41" s="60" t="s">
        <v>123</v>
      </c>
      <c r="D41" s="10">
        <v>350</v>
      </c>
      <c r="E41" s="10">
        <v>30</v>
      </c>
      <c r="F41" s="10">
        <v>7</v>
      </c>
      <c r="G41" s="13">
        <f t="shared" si="0"/>
        <v>0.23333333333333334</v>
      </c>
      <c r="H41" s="10">
        <v>23</v>
      </c>
      <c r="I41" s="10">
        <v>50</v>
      </c>
      <c r="J41" s="10">
        <v>12</v>
      </c>
      <c r="K41" s="10">
        <v>153</v>
      </c>
      <c r="L41" s="10">
        <v>1</v>
      </c>
      <c r="M41" s="10">
        <v>229185</v>
      </c>
      <c r="N41" s="12">
        <f t="shared" si="1"/>
        <v>0.001527150555228309</v>
      </c>
      <c r="O41" s="10">
        <v>266</v>
      </c>
    </row>
    <row r="42" spans="2:15" ht="12.75">
      <c r="B42" s="60" t="s">
        <v>124</v>
      </c>
      <c r="C42" s="60" t="s">
        <v>125</v>
      </c>
      <c r="D42" s="10">
        <v>52</v>
      </c>
      <c r="E42" s="10">
        <v>91</v>
      </c>
      <c r="F42" s="10">
        <v>5</v>
      </c>
      <c r="G42" s="13">
        <f t="shared" si="0"/>
        <v>0.054945054945054944</v>
      </c>
      <c r="H42" s="10">
        <v>86</v>
      </c>
      <c r="I42" s="10">
        <v>10</v>
      </c>
      <c r="J42" s="10">
        <v>1</v>
      </c>
      <c r="K42" s="10">
        <v>23</v>
      </c>
      <c r="L42" s="10">
        <v>2</v>
      </c>
      <c r="M42" s="10">
        <v>38406</v>
      </c>
      <c r="N42" s="12">
        <f t="shared" si="1"/>
        <v>0.0013539551111805448</v>
      </c>
      <c r="O42" s="10">
        <v>44</v>
      </c>
    </row>
    <row r="43" spans="2:15" ht="12.75">
      <c r="B43" s="60" t="s">
        <v>30</v>
      </c>
      <c r="C43" s="60" t="s">
        <v>126</v>
      </c>
      <c r="D43" s="10">
        <v>169</v>
      </c>
      <c r="E43" s="10">
        <v>14</v>
      </c>
      <c r="F43" s="10">
        <v>6</v>
      </c>
      <c r="G43" s="13">
        <f t="shared" si="0"/>
        <v>0.42857142857142855</v>
      </c>
      <c r="H43" s="10">
        <v>8</v>
      </c>
      <c r="I43" s="10">
        <v>28</v>
      </c>
      <c r="J43" s="10">
        <v>12</v>
      </c>
      <c r="K43" s="10">
        <v>62</v>
      </c>
      <c r="L43" s="10">
        <v>3</v>
      </c>
      <c r="M43" s="10">
        <v>149312</v>
      </c>
      <c r="N43" s="12">
        <f t="shared" si="1"/>
        <v>0.0011318581225889413</v>
      </c>
      <c r="O43" s="10">
        <v>154</v>
      </c>
    </row>
    <row r="44" spans="2:15" ht="12.75">
      <c r="B44" s="60" t="s">
        <v>82</v>
      </c>
      <c r="C44" s="60" t="s">
        <v>127</v>
      </c>
      <c r="D44" s="10">
        <v>106</v>
      </c>
      <c r="E44" s="10">
        <v>14</v>
      </c>
      <c r="F44" s="10">
        <v>7</v>
      </c>
      <c r="G44" s="13">
        <f t="shared" si="0"/>
        <v>0.5</v>
      </c>
      <c r="H44" s="10">
        <v>7</v>
      </c>
      <c r="I44" s="10">
        <v>15</v>
      </c>
      <c r="J44" s="10">
        <v>8</v>
      </c>
      <c r="K44" s="10">
        <v>38</v>
      </c>
      <c r="L44" s="10">
        <v>1</v>
      </c>
      <c r="M44" s="10">
        <v>115443</v>
      </c>
      <c r="N44" s="12">
        <f t="shared" si="1"/>
        <v>0.0009182020564261151</v>
      </c>
      <c r="O44" s="10">
        <v>100</v>
      </c>
    </row>
    <row r="45" spans="2:15" ht="12.75">
      <c r="B45" s="60" t="s">
        <v>124</v>
      </c>
      <c r="C45" s="60" t="s">
        <v>128</v>
      </c>
      <c r="D45" s="10">
        <v>33</v>
      </c>
      <c r="E45" s="10">
        <v>13</v>
      </c>
      <c r="F45" s="10">
        <v>5</v>
      </c>
      <c r="G45" s="13">
        <f t="shared" si="0"/>
        <v>0.38461538461538464</v>
      </c>
      <c r="H45" s="10">
        <v>8</v>
      </c>
      <c r="I45" s="10">
        <v>7</v>
      </c>
      <c r="J45" s="10">
        <v>3</v>
      </c>
      <c r="K45" s="10">
        <v>20</v>
      </c>
      <c r="L45" s="10">
        <v>1</v>
      </c>
      <c r="M45" s="10">
        <v>38406</v>
      </c>
      <c r="N45" s="12">
        <f t="shared" si="1"/>
        <v>0.0008592407436338072</v>
      </c>
      <c r="O45" s="10">
        <v>23</v>
      </c>
    </row>
    <row r="46" spans="2:15" ht="12.75">
      <c r="B46" s="60" t="s">
        <v>31</v>
      </c>
      <c r="C46" s="60" t="s">
        <v>129</v>
      </c>
      <c r="D46" s="10">
        <v>88</v>
      </c>
      <c r="E46" s="10">
        <v>32</v>
      </c>
      <c r="F46" s="10">
        <v>7</v>
      </c>
      <c r="G46" s="13">
        <f t="shared" si="0"/>
        <v>0.21875</v>
      </c>
      <c r="H46" s="10">
        <v>25</v>
      </c>
      <c r="I46" s="10">
        <v>13</v>
      </c>
      <c r="J46" s="10">
        <v>3</v>
      </c>
      <c r="K46" s="10">
        <v>37</v>
      </c>
      <c r="L46" s="10">
        <v>1</v>
      </c>
      <c r="M46" s="10">
        <v>112814</v>
      </c>
      <c r="N46" s="12">
        <f t="shared" si="1"/>
        <v>0.000780045029872179</v>
      </c>
      <c r="O46" s="10">
        <v>79</v>
      </c>
    </row>
    <row r="47" spans="2:15" ht="12.75">
      <c r="B47" s="60" t="s">
        <v>30</v>
      </c>
      <c r="C47" s="60" t="s">
        <v>130</v>
      </c>
      <c r="D47" s="10">
        <v>10</v>
      </c>
      <c r="E47" s="10">
        <v>28</v>
      </c>
      <c r="F47" s="10">
        <v>3</v>
      </c>
      <c r="G47" s="13">
        <f t="shared" si="0"/>
        <v>0.10714285714285714</v>
      </c>
      <c r="H47" s="10">
        <v>25</v>
      </c>
      <c r="I47" s="10">
        <v>3</v>
      </c>
      <c r="J47" s="10">
        <v>0</v>
      </c>
      <c r="K47" s="10">
        <v>5</v>
      </c>
      <c r="L47" s="10">
        <v>1</v>
      </c>
      <c r="M47" s="10">
        <v>149312</v>
      </c>
      <c r="N47" s="12">
        <f t="shared" si="1"/>
        <v>6.697385340762966E-05</v>
      </c>
      <c r="O47" s="10">
        <v>5</v>
      </c>
    </row>
    <row r="48" spans="2:15" ht="12.75">
      <c r="B48" s="60" t="s">
        <v>29</v>
      </c>
      <c r="C48" s="60" t="s">
        <v>131</v>
      </c>
      <c r="D48" s="10">
        <v>3</v>
      </c>
      <c r="E48" s="10">
        <v>3</v>
      </c>
      <c r="F48" s="10">
        <v>2</v>
      </c>
      <c r="G48" s="13">
        <f t="shared" si="0"/>
        <v>0.6666666666666666</v>
      </c>
      <c r="H48" s="10">
        <v>1</v>
      </c>
      <c r="I48" s="10">
        <v>2</v>
      </c>
      <c r="J48" s="10">
        <v>1</v>
      </c>
      <c r="K48" s="10">
        <v>2</v>
      </c>
      <c r="L48" s="10">
        <v>1</v>
      </c>
      <c r="M48" s="10">
        <v>28172</v>
      </c>
      <c r="N48" s="12">
        <f t="shared" si="1"/>
        <v>0.00010648871219650717</v>
      </c>
      <c r="O48" s="10">
        <v>3</v>
      </c>
    </row>
    <row r="49" spans="2:15" ht="12.75">
      <c r="B49" s="61"/>
      <c r="C49" s="61" t="s">
        <v>169</v>
      </c>
      <c r="D49" s="59">
        <f>SUM(D4:D48)</f>
        <v>799580</v>
      </c>
      <c r="E49" s="59">
        <f>SUM(E4:E48)</f>
        <v>21136</v>
      </c>
      <c r="F49" s="59">
        <f>SUM(F4:F48)</f>
        <v>8074</v>
      </c>
      <c r="G49" s="62">
        <f t="shared" si="0"/>
        <v>0.382002271006813</v>
      </c>
      <c r="H49" s="59">
        <f>SUM(H4:H48)</f>
        <v>13062</v>
      </c>
      <c r="I49" s="59">
        <f>D49/F49</f>
        <v>99.03145900421104</v>
      </c>
      <c r="J49" s="59">
        <f>D49/E49</f>
        <v>37.83024224072672</v>
      </c>
      <c r="K49" s="59"/>
      <c r="L49" s="59"/>
      <c r="M49" s="59"/>
      <c r="N49" s="59"/>
      <c r="O49" s="59">
        <f>SUM(O4:O48)</f>
        <v>605514</v>
      </c>
    </row>
    <row r="50" spans="2:15" ht="12.75">
      <c r="B50" s="63"/>
      <c r="C50" s="64" t="s">
        <v>170</v>
      </c>
      <c r="D50" s="65">
        <f>D67</f>
        <v>216981</v>
      </c>
      <c r="E50" s="66"/>
      <c r="F50" s="66"/>
      <c r="G50" s="67"/>
      <c r="H50" s="66"/>
      <c r="I50" s="66"/>
      <c r="J50" s="66"/>
      <c r="K50" s="66"/>
      <c r="L50" s="66"/>
      <c r="M50" s="66"/>
      <c r="N50" s="68"/>
      <c r="O50" s="66"/>
    </row>
    <row r="51" spans="2:15" ht="12.75">
      <c r="B51" s="61"/>
      <c r="C51" s="61" t="s">
        <v>8</v>
      </c>
      <c r="D51" s="59">
        <f>D49+D50</f>
        <v>1016561</v>
      </c>
      <c r="E51" s="69"/>
      <c r="F51" s="69"/>
      <c r="G51" s="70"/>
      <c r="H51" s="69"/>
      <c r="I51" s="69"/>
      <c r="J51" s="69"/>
      <c r="K51" s="69"/>
      <c r="L51" s="69"/>
      <c r="M51" s="69"/>
      <c r="N51" s="69"/>
      <c r="O51" s="69"/>
    </row>
    <row r="54" spans="2:6" ht="34" thickBot="1">
      <c r="B54" s="82" t="s">
        <v>155</v>
      </c>
      <c r="C54" s="83"/>
      <c r="D54" s="83"/>
      <c r="E54" s="83"/>
      <c r="F54" s="83"/>
    </row>
    <row r="55" spans="2:6" ht="43" thickBot="1">
      <c r="B55" s="38" t="s">
        <v>9</v>
      </c>
      <c r="C55" s="39" t="s">
        <v>10</v>
      </c>
      <c r="D55" s="40" t="s">
        <v>0</v>
      </c>
      <c r="E55" s="20" t="s">
        <v>156</v>
      </c>
      <c r="F55" s="4" t="s">
        <v>157</v>
      </c>
    </row>
    <row r="56" spans="2:6" ht="15" thickBot="1">
      <c r="B56" s="41" t="s">
        <v>29</v>
      </c>
      <c r="C56" s="42" t="s">
        <v>158</v>
      </c>
      <c r="D56" s="43" t="s">
        <v>146</v>
      </c>
      <c r="E56" s="43" t="s">
        <v>146</v>
      </c>
      <c r="F56" s="44">
        <v>43023</v>
      </c>
    </row>
    <row r="57" spans="2:6" ht="15" thickBot="1">
      <c r="B57" s="45" t="s">
        <v>101</v>
      </c>
      <c r="C57" s="46" t="s">
        <v>159</v>
      </c>
      <c r="D57" s="47">
        <v>96</v>
      </c>
      <c r="E57" s="48" t="s">
        <v>146</v>
      </c>
      <c r="F57" s="49">
        <v>43039</v>
      </c>
    </row>
    <row r="58" spans="2:14" ht="15" thickBot="1">
      <c r="B58" s="45" t="s">
        <v>160</v>
      </c>
      <c r="C58" s="46" t="s">
        <v>92</v>
      </c>
      <c r="D58" s="47">
        <v>24985</v>
      </c>
      <c r="E58" s="47">
        <v>19692</v>
      </c>
      <c r="F58" s="49">
        <v>43071</v>
      </c>
      <c r="G58" s="2"/>
      <c r="H58" s="2"/>
      <c r="I58" s="2"/>
      <c r="J58" s="2"/>
      <c r="K58" s="2"/>
      <c r="L58" s="2"/>
      <c r="M58" s="2"/>
      <c r="N58" s="2"/>
    </row>
    <row r="59" spans="2:14" ht="15" thickBot="1">
      <c r="B59" s="45" t="s">
        <v>29</v>
      </c>
      <c r="C59" s="46" t="s">
        <v>161</v>
      </c>
      <c r="D59" s="47">
        <v>10318</v>
      </c>
      <c r="E59" s="47">
        <v>6926</v>
      </c>
      <c r="F59" s="49">
        <v>43078</v>
      </c>
      <c r="G59" s="2"/>
      <c r="H59" s="2"/>
      <c r="I59" s="2"/>
      <c r="J59" s="2"/>
      <c r="K59" s="2"/>
      <c r="L59" s="2"/>
      <c r="M59" s="2"/>
      <c r="N59" s="2"/>
    </row>
    <row r="60" spans="2:14" ht="15" thickBot="1">
      <c r="B60" s="45" t="s">
        <v>84</v>
      </c>
      <c r="C60" s="50" t="s">
        <v>85</v>
      </c>
      <c r="D60" s="47">
        <v>26341</v>
      </c>
      <c r="E60" s="47">
        <v>11432</v>
      </c>
      <c r="F60" s="49">
        <v>43083</v>
      </c>
      <c r="G60" s="2"/>
      <c r="H60" s="2"/>
      <c r="I60" s="2"/>
      <c r="J60" s="2"/>
      <c r="K60" s="2"/>
      <c r="L60" s="2"/>
      <c r="M60" s="2"/>
      <c r="N60" s="2"/>
    </row>
    <row r="61" spans="2:14" ht="15" thickBot="1">
      <c r="B61" s="51" t="s">
        <v>162</v>
      </c>
      <c r="C61" s="52" t="s">
        <v>163</v>
      </c>
      <c r="D61" s="47">
        <v>36337</v>
      </c>
      <c r="E61" s="47">
        <v>20590</v>
      </c>
      <c r="F61" s="49">
        <v>43108</v>
      </c>
      <c r="G61" s="2"/>
      <c r="H61" s="2"/>
      <c r="I61" s="2"/>
      <c r="J61" s="2"/>
      <c r="K61" s="2"/>
      <c r="L61" s="2"/>
      <c r="M61" s="2"/>
      <c r="N61" s="2"/>
    </row>
    <row r="62" spans="2:14" ht="15" thickBot="1">
      <c r="B62" s="51" t="s">
        <v>109</v>
      </c>
      <c r="C62" s="52" t="s">
        <v>164</v>
      </c>
      <c r="D62" s="47">
        <v>301</v>
      </c>
      <c r="E62" s="47">
        <v>282</v>
      </c>
      <c r="F62" s="49">
        <v>43109</v>
      </c>
      <c r="G62" s="2"/>
      <c r="H62" s="2"/>
      <c r="I62" s="2"/>
      <c r="J62" s="2"/>
      <c r="K62" s="2"/>
      <c r="L62" s="2"/>
      <c r="M62" s="2"/>
      <c r="N62" s="2"/>
    </row>
    <row r="63" spans="2:14" ht="15" thickBot="1">
      <c r="B63" s="51" t="s">
        <v>162</v>
      </c>
      <c r="C63" s="52" t="s">
        <v>165</v>
      </c>
      <c r="D63" s="47">
        <v>103357</v>
      </c>
      <c r="E63" s="47">
        <v>4176</v>
      </c>
      <c r="F63" s="49">
        <v>43112</v>
      </c>
      <c r="G63" s="2"/>
      <c r="H63" s="2"/>
      <c r="I63" s="2"/>
      <c r="J63" s="2"/>
      <c r="K63" s="2"/>
      <c r="L63" s="2"/>
      <c r="M63" s="2"/>
      <c r="N63" s="2"/>
    </row>
    <row r="64" spans="2:14" ht="15" thickBot="1">
      <c r="B64" s="51" t="s">
        <v>162</v>
      </c>
      <c r="C64" s="52" t="s">
        <v>166</v>
      </c>
      <c r="D64" s="47">
        <v>34</v>
      </c>
      <c r="E64" s="47">
        <v>31</v>
      </c>
      <c r="F64" s="49">
        <v>43112</v>
      </c>
      <c r="G64" s="2"/>
      <c r="H64" s="2"/>
      <c r="I64" s="2"/>
      <c r="J64" s="2"/>
      <c r="K64" s="2"/>
      <c r="L64" s="2"/>
      <c r="M64" s="2"/>
      <c r="N64" s="2"/>
    </row>
    <row r="65" spans="2:14" ht="15" thickBot="1">
      <c r="B65" s="51" t="s">
        <v>162</v>
      </c>
      <c r="C65" s="52" t="s">
        <v>167</v>
      </c>
      <c r="D65" s="47">
        <v>8313</v>
      </c>
      <c r="E65" s="47">
        <v>5779</v>
      </c>
      <c r="F65" s="49">
        <v>43115</v>
      </c>
      <c r="G65" s="2"/>
      <c r="H65" s="2"/>
      <c r="I65" s="2"/>
      <c r="J65" s="2"/>
      <c r="K65" s="2"/>
      <c r="L65" s="2"/>
      <c r="M65" s="2"/>
      <c r="N65" s="2"/>
    </row>
    <row r="66" spans="2:14" ht="15" thickBot="1">
      <c r="B66" s="53" t="s">
        <v>160</v>
      </c>
      <c r="C66" s="54" t="s">
        <v>99</v>
      </c>
      <c r="D66" s="55">
        <v>6899</v>
      </c>
      <c r="E66" s="55">
        <v>3133</v>
      </c>
      <c r="F66" s="56">
        <v>43115</v>
      </c>
      <c r="G66" s="2"/>
      <c r="H66" s="2"/>
      <c r="I66" s="2"/>
      <c r="J66" s="2"/>
      <c r="K66" s="2"/>
      <c r="L66" s="2"/>
      <c r="M66" s="2"/>
      <c r="N66" s="2"/>
    </row>
    <row r="67" spans="2:6" ht="12.75">
      <c r="B67" s="57"/>
      <c r="C67" s="57" t="s">
        <v>8</v>
      </c>
      <c r="D67" s="58">
        <f>SUM(D57:D66)</f>
        <v>216981</v>
      </c>
      <c r="E67" s="58">
        <f>SUM(E58:E66)</f>
        <v>72041</v>
      </c>
      <c r="F67" s="57"/>
    </row>
  </sheetData>
  <mergeCells count="4">
    <mergeCell ref="B54:F54"/>
    <mergeCell ref="B1:C1"/>
    <mergeCell ref="D1:O1"/>
    <mergeCell ref="B2:C2"/>
  </mergeCells>
  <printOptions gridLines="1"/>
  <pageMargins left="0.75" right="0.75" top="1" bottom="1" header="0.5" footer="0.5"/>
  <pageSetup fitToHeight="0" fitToWidth="0" horizontalDpi="600" verticalDpi="600" orientation="portrait" paperSize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Rafael Ruiz González</cp:lastModifiedBy>
  <dcterms:created xsi:type="dcterms:W3CDTF">2018-01-31T07:00:01Z</dcterms:created>
  <dcterms:modified xsi:type="dcterms:W3CDTF">2018-02-04T17:07:13Z</dcterms:modified>
  <cp:category/>
  <cp:version/>
  <cp:contentType/>
  <cp:contentStatus/>
</cp:coreProperties>
</file>