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96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1" hidden="1">'Presidencia'!$B$3:$O$52</definedName>
    <definedName name="_xlnm._FilterDatabase" localSheetId="2" hidden="1">'Senadurías'!$B$3:$O$52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<sst xmlns="http://schemas.openxmlformats.org/spreadsheetml/2006/main" count="272" uniqueCount="171">
  <si>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</si>
  <si>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</si>
  <si>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</si>
  <si>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</si>
  <si>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</si>
  <si>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</si>
  <si>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</si>
  <si>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</si>
  <si>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</si>
  <si>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</si>
  <si>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</si>
  <si>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</si>
  <si>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</si>
  <si>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</si>
  <si>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</si>
  <si>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</si>
  <si>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</si>
  <si>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</si>
  <si>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</si>
  <si>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</si>
  <si>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</si>
  <si>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</si>
  <si>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</si>
  <si>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</si>
  <si>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</si>
  <si>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</si>
  <si>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</si>
  <si>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</si>
  <si>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</si>
  <si>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</si>
  <si>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</si>
  <si>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</si>
  <si>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</si>
  <si>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</si>
  <si>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</si>
  <si>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</si>
  <si>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</si>
  <si>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</si>
  <si>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</si>
  <si>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</si>
  <si>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</si>
  <si>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</si>
  <si>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</si>
  <si>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</si>
  <si>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</si>
  <si>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</si>
  <si>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</si>
  <si>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</si>
  <si>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</si>
  <si>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</si>
  <si>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</si>
  <si>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</si>
  <si>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</si>
  <si>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</si>
  <si>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</si>
  <si>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</si>
  <si>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</si>
  <si>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</si>
  <si>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</si>
  <si>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</si>
  <si>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</si>
  <si>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</si>
  <si>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</si>
  <si>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</si>
  <si>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</si>
  <si>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</si>
  <si>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</si>
  <si>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</si>
  <si>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</si>
  <si>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</si>
  <si>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</si>
  <si>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</si>
  <si>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</si>
  <si>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</si>
  <si>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</si>
  <si>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</si>
  <si>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</si>
  <si>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</si>
  <si>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</si>
  <si>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</si>
  <si>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</si>
  <si>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</si>
  <si>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</si>
  <si>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</si>
  <si>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</si>
  <si>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</si>
  <si>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</si>
  <si>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</si>
  <si>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</si>
  <si>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</si>
  <si>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</si>
  <si>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</si>
  <si>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</si>
  <si>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</si>
  <si>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</si>
  <si>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</si>
  <si>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</si>
  <si>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</si>
  <si>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</si>
  <si>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</si>
  <si>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</si>
  <si>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</si>
  <si>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</si>
  <si>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</si>
  <si>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</si>
  <si>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</si>
  <si>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</si>
  <si>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</si>
  <si>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</si>
  <si>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</si>
  <si>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</si>
  <si>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</si>
  <si>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</si>
  <si>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</si>
  <si>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</si>
  <si>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</si>
  <si>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</si>
  <si>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</si>
  <si>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</si>
  <si>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</si>
  <si>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</si>
  <si>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</si>
  <si>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</si>
  <si>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</si>
  <si>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</si>
  <si>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</si>
  <si>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</si>
  <si>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</si>
  <si>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</si>
  <si>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</si>
  <si>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</si>
  <si>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</si>
  <si>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</si>
  <si>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</si>
  <si>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</si>
  <si>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</si>
  <si>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</si>
  <si>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</si>
  <si>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</si>
  <si>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</si>
  <si>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</si>
  <si>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</si>
  <si>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</si>
  <si>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</si>
  <si>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</si>
  <si>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</si>
  <si>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</si>
  <si>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Aspirantes a Senadurías (46)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</si>
  <si>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</si>
  <si>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</si>
  <si>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</si>
  <si>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</si>
  <si>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</si>
  <si>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</si>
  <si>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</si>
  <si>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</si>
  <si>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</si>
  <si>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</si>
  <si>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</si>
  <si>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</si>
  <si>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</si>
  <si>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</si>
  <si>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</si>
  <si>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</si>
  <si>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</si>
  <si>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</si>
  <si>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</si>
  <si>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</si>
  <si>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</si>
  <si>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</si>
  <si>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Corte: 21/ene
00:00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</si>
</sst>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5" xfId="0" applyFont="1" applyFill="1" applyBorder="1" applyAlignment="1" quotePrefix="1">
      <alignment horizontal="center" vertical="center" wrapText="1"/>
    </xf>
    <xf numFmtId="14" fontId="61" fillId="41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40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2" borderId="19" xfId="56" applyFont="1" applyFill="1" applyBorder="1" applyAlignment="1" applyProtection="1">
      <alignment horizontal="center" vertical="center"/>
      <protection locked="0"/>
    </xf>
    <xf numFmtId="0" fontId="58" fillId="42" borderId="18" xfId="56" applyFont="1" applyFill="1" applyBorder="1" applyAlignment="1" applyProtection="1">
      <alignment horizontal="center" vertical="center" wrapText="1"/>
      <protection locked="0"/>
    </xf>
    <xf numFmtId="0" fontId="61" fillId="40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9" fontId="5" fillId="37" borderId="12" xfId="60" applyFont="1" applyFill="1" applyBorder="1" applyAlignment="1" quotePrefix="1">
      <alignment horizontal="center" vertical="center"/>
    </xf>
    <xf numFmtId="3" fontId="0" fillId="33" borderId="0" xfId="0" applyNumberFormat="1" applyFill="1" applyAlignment="1">
      <alignment/>
    </xf>
    <xf numFmtId="0" fontId="37" fillId="42" borderId="11" xfId="58" applyFont="1" applyFill="1" applyBorder="1" applyAlignment="1">
      <alignment horizontal="center" vertical="center" wrapText="1"/>
      <protection/>
    </xf>
    <xf numFmtId="0" fontId="37" fillId="42" borderId="28" xfId="58" applyFont="1" applyFill="1" applyBorder="1" applyAlignment="1">
      <alignment horizontal="center" vertical="center" wrapText="1"/>
      <protection/>
    </xf>
    <xf numFmtId="0" fontId="37" fillId="42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3" borderId="29" xfId="56" applyFont="1" applyFill="1" applyBorder="1" applyAlignment="1">
      <alignment horizontal="center" vertical="center"/>
      <protection/>
    </xf>
    <xf numFmtId="0" fontId="60" fillId="43" borderId="26" xfId="56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5" t="s">
        <v>123</v>
      </c>
      <c r="D1" s="86"/>
      <c r="E1" s="86"/>
      <c r="F1" s="86"/>
      <c r="G1" s="86"/>
      <c r="H1" s="86"/>
      <c r="I1" s="86"/>
      <c r="J1" s="86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5061768</v>
      </c>
      <c r="D3" s="6">
        <v>125036</v>
      </c>
      <c r="E3" s="6">
        <v>36960</v>
      </c>
      <c r="F3" s="7">
        <v>0.2955948686778208</v>
      </c>
      <c r="G3" s="6">
        <v>88076</v>
      </c>
      <c r="H3" s="8">
        <v>136.9525974025974</v>
      </c>
      <c r="I3" s="8">
        <v>40.48248504430724</v>
      </c>
      <c r="J3" s="6">
        <v>2701521</v>
      </c>
    </row>
    <row r="4" spans="2:10" ht="15">
      <c r="B4" s="5" t="s">
        <v>164</v>
      </c>
      <c r="C4" s="6">
        <v>770240</v>
      </c>
      <c r="D4" s="6">
        <v>21309</v>
      </c>
      <c r="E4" s="6">
        <v>8098</v>
      </c>
      <c r="F4" s="7">
        <v>0.38002721854615423</v>
      </c>
      <c r="G4" s="6">
        <v>13206</v>
      </c>
      <c r="H4" s="8">
        <v>95.11484317115337</v>
      </c>
      <c r="I4" s="8">
        <v>36.14622929278708</v>
      </c>
      <c r="J4" s="6">
        <v>573173</v>
      </c>
    </row>
    <row r="5" spans="2:10" ht="15">
      <c r="B5" s="5" t="s">
        <v>165</v>
      </c>
      <c r="C5" s="6">
        <v>210082</v>
      </c>
      <c r="D5" s="72"/>
      <c r="E5" s="73"/>
      <c r="F5" s="73"/>
      <c r="G5" s="73"/>
      <c r="H5" s="73"/>
      <c r="I5" s="73"/>
      <c r="J5" s="74"/>
    </row>
    <row r="6" spans="2:10" ht="15">
      <c r="B6" s="5" t="s">
        <v>166</v>
      </c>
      <c r="C6" s="6">
        <v>789535</v>
      </c>
      <c r="D6" s="75"/>
      <c r="E6" s="76"/>
      <c r="F6" s="76"/>
      <c r="G6" s="77"/>
      <c r="H6" s="77"/>
      <c r="I6" s="77"/>
      <c r="J6" s="78"/>
    </row>
    <row r="7" spans="2:10" ht="15">
      <c r="B7" s="5" t="s">
        <v>167</v>
      </c>
      <c r="C7" s="6">
        <v>26389</v>
      </c>
      <c r="D7" s="79"/>
      <c r="E7" s="77"/>
      <c r="F7" s="77"/>
      <c r="G7" s="77"/>
      <c r="H7" s="77"/>
      <c r="I7" s="77"/>
      <c r="J7" s="78"/>
    </row>
    <row r="8" spans="2:10" ht="18">
      <c r="B8" s="70" t="s">
        <v>168</v>
      </c>
      <c r="C8" s="71">
        <f>SUM(C3:C7)</f>
        <v>6858014</v>
      </c>
      <c r="D8" s="80"/>
      <c r="E8" s="81"/>
      <c r="F8" s="81"/>
      <c r="G8" s="81"/>
      <c r="H8" s="81"/>
      <c r="I8" s="81"/>
      <c r="J8" s="82"/>
    </row>
    <row r="12" ht="12">
      <c r="C12" s="84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31" ht="93" customHeight="1">
      <c r="B1" s="9" t="s">
        <v>125</v>
      </c>
      <c r="C1" s="87" t="s">
        <v>123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2:31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2:31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2:31" ht="13.5">
      <c r="B4" s="12" t="s">
        <v>13</v>
      </c>
      <c r="C4" s="13">
        <v>1667244</v>
      </c>
      <c r="D4" s="13">
        <v>33352</v>
      </c>
      <c r="E4" s="13">
        <v>13177</v>
      </c>
      <c r="F4" s="14">
        <f>E4/D4</f>
        <v>0.3950887502998321</v>
      </c>
      <c r="G4" s="13">
        <v>20175</v>
      </c>
      <c r="H4" s="13">
        <f>C4/E4</f>
        <v>126.52682704712757</v>
      </c>
      <c r="I4" s="13">
        <f>C4/D4</f>
        <v>49.98932597745263</v>
      </c>
      <c r="J4" s="13">
        <v>22009</v>
      </c>
      <c r="K4" s="13">
        <v>1</v>
      </c>
      <c r="L4" s="13">
        <v>866593</v>
      </c>
      <c r="M4" s="17">
        <f>C4/L4</f>
        <v>1.9239066089848407</v>
      </c>
      <c r="N4" s="13">
        <f>_xlfn.RANK.EQ(M4,M$4:M$47)</f>
        <v>1</v>
      </c>
      <c r="O4" s="13">
        <v>916467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2:31" ht="13.5">
      <c r="B5" s="12" t="s">
        <v>14</v>
      </c>
      <c r="C5" s="13">
        <v>1174403</v>
      </c>
      <c r="D5" s="13">
        <v>54814</v>
      </c>
      <c r="E5" s="13">
        <v>11870</v>
      </c>
      <c r="F5" s="14">
        <f>E5/D5</f>
        <v>0.21655051629145838</v>
      </c>
      <c r="G5" s="13">
        <v>42944</v>
      </c>
      <c r="H5" s="13">
        <f>C5/E5</f>
        <v>98.93875315922493</v>
      </c>
      <c r="I5" s="13">
        <f>C5/D5</f>
        <v>21.42523807786332</v>
      </c>
      <c r="J5" s="13">
        <v>26041</v>
      </c>
      <c r="K5" s="13">
        <v>1</v>
      </c>
      <c r="L5" s="13">
        <v>866593</v>
      </c>
      <c r="M5" s="17">
        <f>C5/L5</f>
        <v>1.355195576239365</v>
      </c>
      <c r="N5" s="13">
        <f>_xlfn.RANK.EQ(M5,M$4:M$47)</f>
        <v>2</v>
      </c>
      <c r="O5" s="13">
        <v>766242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2:31" ht="13.5">
      <c r="B6" s="12" t="s">
        <v>15</v>
      </c>
      <c r="C6" s="13">
        <v>1138361</v>
      </c>
      <c r="D6" s="13">
        <v>7071</v>
      </c>
      <c r="E6" s="13">
        <v>2111</v>
      </c>
      <c r="F6" s="14">
        <f>E6/D6</f>
        <v>0.29854334606137745</v>
      </c>
      <c r="G6" s="13">
        <v>4960</v>
      </c>
      <c r="H6" s="13">
        <f>C6/E6</f>
        <v>539.252013263856</v>
      </c>
      <c r="I6" s="13">
        <f>C6/D6</f>
        <v>160.99010041012588</v>
      </c>
      <c r="J6" s="13">
        <v>55289</v>
      </c>
      <c r="K6" s="13">
        <v>1</v>
      </c>
      <c r="L6" s="13">
        <v>866593</v>
      </c>
      <c r="M6" s="17">
        <f>C6/L6</f>
        <v>1.3136051179734893</v>
      </c>
      <c r="N6" s="13">
        <f>_xlfn.RANK.EQ(M6,M$4:M$47)</f>
        <v>3</v>
      </c>
      <c r="O6" s="13">
        <v>689037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2:31" ht="13.5">
      <c r="B7" s="12" t="s">
        <v>16</v>
      </c>
      <c r="C7" s="13">
        <v>553410</v>
      </c>
      <c r="D7" s="13">
        <v>439</v>
      </c>
      <c r="E7" s="13">
        <v>119</v>
      </c>
      <c r="F7" s="14">
        <f>E7/D7</f>
        <v>0.27107061503416857</v>
      </c>
      <c r="G7" s="13">
        <v>320</v>
      </c>
      <c r="H7" s="13">
        <f>C7/E7</f>
        <v>4650.504201680672</v>
      </c>
      <c r="I7" s="13">
        <f>C7/D7</f>
        <v>1260.615034168565</v>
      </c>
      <c r="J7" s="13">
        <v>78330</v>
      </c>
      <c r="K7" s="13">
        <v>1</v>
      </c>
      <c r="L7" s="13">
        <v>866593</v>
      </c>
      <c r="M7" s="17">
        <f>C7/L7</f>
        <v>0.6386042813639159</v>
      </c>
      <c r="N7" s="13">
        <f>_xlfn.RANK.EQ(M7,M$4:M$47)</f>
        <v>4</v>
      </c>
      <c r="O7" s="13">
        <v>22329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2:31" ht="13.5">
      <c r="B8" s="12" t="s">
        <v>17</v>
      </c>
      <c r="C8" s="13">
        <v>171599</v>
      </c>
      <c r="D8" s="13">
        <v>10780</v>
      </c>
      <c r="E8" s="13">
        <v>4503</v>
      </c>
      <c r="F8" s="14">
        <f>E8/D8</f>
        <v>0.41771799628942485</v>
      </c>
      <c r="G8" s="13">
        <v>6277</v>
      </c>
      <c r="H8" s="13">
        <f>C8/E8</f>
        <v>38.10770597379525</v>
      </c>
      <c r="I8" s="13">
        <f>C8/D8</f>
        <v>15.918274582560297</v>
      </c>
      <c r="J8" s="13">
        <v>2574</v>
      </c>
      <c r="K8" s="13">
        <v>1</v>
      </c>
      <c r="L8" s="13">
        <v>866593</v>
      </c>
      <c r="M8" s="17">
        <f>C8/L8</f>
        <v>0.1980156774864325</v>
      </c>
      <c r="N8" s="13">
        <f>_xlfn.RANK.EQ(M8,M$4:M$47)</f>
        <v>5</v>
      </c>
      <c r="O8" s="13">
        <v>159226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2:31" ht="13.5">
      <c r="B9" s="12" t="s">
        <v>29</v>
      </c>
      <c r="C9" s="13">
        <v>161371</v>
      </c>
      <c r="D9" s="13">
        <v>10914</v>
      </c>
      <c r="E9" s="13">
        <v>3157</v>
      </c>
      <c r="F9" s="14">
        <f>E9/D9</f>
        <v>0.2892614989921202</v>
      </c>
      <c r="G9" s="13">
        <v>7757</v>
      </c>
      <c r="H9" s="13">
        <f>C9/E9</f>
        <v>51.11529933481153</v>
      </c>
      <c r="I9" s="13">
        <f>C9/D9</f>
        <v>14.785688107018508</v>
      </c>
      <c r="J9" s="13">
        <v>2130</v>
      </c>
      <c r="K9" s="13">
        <v>1</v>
      </c>
      <c r="L9" s="13">
        <v>866593</v>
      </c>
      <c r="M9" s="17">
        <f>C9/L9</f>
        <v>0.18621313580885143</v>
      </c>
      <c r="N9" s="13">
        <f>_xlfn.RANK.EQ(M9,M$4:M$47)</f>
        <v>6</v>
      </c>
      <c r="O9" s="13">
        <v>67094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2:31" ht="13.5">
      <c r="B10" s="12" t="s">
        <v>30</v>
      </c>
      <c r="C10" s="13">
        <v>60509</v>
      </c>
      <c r="D10" s="13">
        <v>1418</v>
      </c>
      <c r="E10" s="13">
        <v>446</v>
      </c>
      <c r="F10" s="14">
        <f>E10/D10</f>
        <v>0.3145275035260931</v>
      </c>
      <c r="G10" s="13">
        <v>972</v>
      </c>
      <c r="H10" s="13">
        <f>C10/E10</f>
        <v>135.67040358744396</v>
      </c>
      <c r="I10" s="13">
        <f>C10/D10</f>
        <v>42.67207334273625</v>
      </c>
      <c r="J10" s="13">
        <v>5320</v>
      </c>
      <c r="K10" s="13">
        <v>1</v>
      </c>
      <c r="L10" s="13">
        <v>866593</v>
      </c>
      <c r="M10" s="17">
        <f>C10/L10</f>
        <v>0.06982401196409387</v>
      </c>
      <c r="N10" s="13">
        <f>_xlfn.RANK.EQ(M10,M$4:M$47)</f>
        <v>7</v>
      </c>
      <c r="O10" s="13">
        <v>29173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2:31" ht="13.5">
      <c r="B11" s="12" t="s">
        <v>32</v>
      </c>
      <c r="C11" s="13">
        <v>58299</v>
      </c>
      <c r="D11" s="13">
        <v>1015</v>
      </c>
      <c r="E11" s="13">
        <v>434</v>
      </c>
      <c r="F11" s="14">
        <f>E11/D11</f>
        <v>0.42758620689655175</v>
      </c>
      <c r="G11" s="13">
        <v>581</v>
      </c>
      <c r="H11" s="13">
        <f>C11/E11</f>
        <v>134.3294930875576</v>
      </c>
      <c r="I11" s="13">
        <f>C11/D11</f>
        <v>57.43743842364532</v>
      </c>
      <c r="J11" s="13">
        <v>2036</v>
      </c>
      <c r="K11" s="13">
        <v>1</v>
      </c>
      <c r="L11" s="13">
        <v>866593</v>
      </c>
      <c r="M11" s="17">
        <f>C11/L11</f>
        <v>0.06727379519566855</v>
      </c>
      <c r="N11" s="13">
        <f>_xlfn.RANK.EQ(M11,M$4:M$47)</f>
        <v>8</v>
      </c>
      <c r="O11" s="13">
        <v>25887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2:31" ht="13.5">
      <c r="B12" s="12" t="s">
        <v>31</v>
      </c>
      <c r="C12" s="13">
        <v>43942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2584.823529411765</v>
      </c>
      <c r="I12" s="13">
        <f>C12/D12</f>
        <v>1331.5757575757575</v>
      </c>
      <c r="J12" s="13">
        <v>11138</v>
      </c>
      <c r="K12" s="13">
        <v>1</v>
      </c>
      <c r="L12" s="13">
        <v>866593</v>
      </c>
      <c r="M12" s="17">
        <f>C12/L12</f>
        <v>0.05070661775481685</v>
      </c>
      <c r="N12" s="13">
        <f>_xlfn.RANK.EQ(M12,M$4:M$47)</f>
        <v>9</v>
      </c>
      <c r="O12" s="13">
        <v>3317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2:31" ht="13.5">
      <c r="B13" s="12" t="s">
        <v>33</v>
      </c>
      <c r="C13" s="13">
        <v>7407</v>
      </c>
      <c r="D13" s="13">
        <v>1047</v>
      </c>
      <c r="E13" s="13">
        <v>186</v>
      </c>
      <c r="F13" s="14">
        <f>E13/D13</f>
        <v>0.17765042979942694</v>
      </c>
      <c r="G13" s="13">
        <v>861</v>
      </c>
      <c r="H13" s="13">
        <f>C13/E13</f>
        <v>39.82258064516129</v>
      </c>
      <c r="I13" s="13">
        <f>C13/D13</f>
        <v>7.074498567335244</v>
      </c>
      <c r="J13" s="13">
        <v>1050</v>
      </c>
      <c r="K13" s="13">
        <v>1</v>
      </c>
      <c r="L13" s="13">
        <v>866593</v>
      </c>
      <c r="M13" s="17">
        <f>C13/L13</f>
        <v>0.008547264979061681</v>
      </c>
      <c r="N13" s="13">
        <f>_xlfn.RANK.EQ(M13,M$4:M$47)</f>
        <v>10</v>
      </c>
      <c r="O13" s="13">
        <v>3495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2:31" ht="13.5">
      <c r="B14" s="12" t="s">
        <v>34</v>
      </c>
      <c r="C14" s="13">
        <v>6613</v>
      </c>
      <c r="D14" s="13">
        <v>597</v>
      </c>
      <c r="E14" s="13">
        <v>181</v>
      </c>
      <c r="F14" s="14">
        <f>E14/D14</f>
        <v>0.30318257956448913</v>
      </c>
      <c r="G14" s="13">
        <v>416</v>
      </c>
      <c r="H14" s="13">
        <f>C14/E14</f>
        <v>36.53591160220994</v>
      </c>
      <c r="I14" s="13">
        <f>C14/D14</f>
        <v>11.077051926298157</v>
      </c>
      <c r="J14" s="13">
        <v>789</v>
      </c>
      <c r="K14" s="13">
        <v>1</v>
      </c>
      <c r="L14" s="13">
        <v>866593</v>
      </c>
      <c r="M14" s="17">
        <f>C14/L14</f>
        <v>0.007631033253211138</v>
      </c>
      <c r="N14" s="13">
        <f>_xlfn.RANK.EQ(M14,M$4:M$47)</f>
        <v>11</v>
      </c>
      <c r="O14" s="13">
        <v>5303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2:31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_xlfn.RANK.EQ(M15,M$4:M$47)</f>
        <v>12</v>
      </c>
      <c r="O15" s="13">
        <v>1639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2:31" ht="13.5">
      <c r="B16" s="12" t="s">
        <v>37</v>
      </c>
      <c r="C16" s="13">
        <v>2222</v>
      </c>
      <c r="D16" s="13">
        <v>412</v>
      </c>
      <c r="E16" s="13">
        <v>138</v>
      </c>
      <c r="F16" s="14">
        <f>E16/D16</f>
        <v>0.33495145631067963</v>
      </c>
      <c r="G16" s="13">
        <v>274</v>
      </c>
      <c r="H16" s="13">
        <f>C16/E16</f>
        <v>16.10144927536232</v>
      </c>
      <c r="I16" s="13">
        <f>C16/D16</f>
        <v>5.393203883495145</v>
      </c>
      <c r="J16" s="13">
        <v>206</v>
      </c>
      <c r="K16" s="13">
        <v>1</v>
      </c>
      <c r="L16" s="13">
        <v>866593</v>
      </c>
      <c r="M16" s="17">
        <f>C16/L16</f>
        <v>0.002564064099294594</v>
      </c>
      <c r="N16" s="13">
        <f>_xlfn.RANK.EQ(M16,M$4:M$47)</f>
        <v>13</v>
      </c>
      <c r="O16" s="13">
        <v>1602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2:31" ht="13.5">
      <c r="B17" s="12" t="s">
        <v>36</v>
      </c>
      <c r="C17" s="13">
        <v>2058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</v>
      </c>
      <c r="I17" s="13">
        <f>C17/D17</f>
        <v>18.70909090909091</v>
      </c>
      <c r="J17" s="13">
        <v>204</v>
      </c>
      <c r="K17" s="13">
        <v>1</v>
      </c>
      <c r="L17" s="13">
        <v>866593</v>
      </c>
      <c r="M17" s="17">
        <f>C17/L17</f>
        <v>0.0023748172440811316</v>
      </c>
      <c r="N17" s="13">
        <f>_xlfn.RANK.EQ(M17,M$4:M$47)</f>
        <v>14</v>
      </c>
      <c r="O17" s="13">
        <v>1191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2:31" ht="13.5">
      <c r="B18" s="12" t="s">
        <v>39</v>
      </c>
      <c r="C18" s="13">
        <v>1649</v>
      </c>
      <c r="D18" s="13">
        <v>153</v>
      </c>
      <c r="E18" s="13">
        <v>32</v>
      </c>
      <c r="F18" s="14">
        <f>E18/D18</f>
        <v>0.20915032679738563</v>
      </c>
      <c r="G18" s="13">
        <v>121</v>
      </c>
      <c r="H18" s="13">
        <f>C18/E18</f>
        <v>51.53125</v>
      </c>
      <c r="I18" s="13">
        <f>C18/D18</f>
        <v>10.777777777777779</v>
      </c>
      <c r="J18" s="13">
        <v>815</v>
      </c>
      <c r="K18" s="13">
        <v>1</v>
      </c>
      <c r="L18" s="13">
        <v>866593</v>
      </c>
      <c r="M18" s="17">
        <f>C18/L18</f>
        <v>0.001902854050286582</v>
      </c>
      <c r="N18" s="13">
        <f>_xlfn.RANK.EQ(M18,M$4:M$47)</f>
        <v>15</v>
      </c>
      <c r="O18" s="13">
        <v>1180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2:31" ht="13.5">
      <c r="B19" s="12" t="s">
        <v>38</v>
      </c>
      <c r="C19" s="13">
        <v>1616</v>
      </c>
      <c r="D19" s="13">
        <v>143</v>
      </c>
      <c r="E19" s="13">
        <v>22</v>
      </c>
      <c r="F19" s="14">
        <f>E19/D19</f>
        <v>0.15384615384615385</v>
      </c>
      <c r="G19" s="13">
        <v>121</v>
      </c>
      <c r="H19" s="13">
        <f>C19/E19</f>
        <v>73.45454545454545</v>
      </c>
      <c r="I19" s="13">
        <f>C19/D19</f>
        <v>11.3006993006993</v>
      </c>
      <c r="J19" s="13">
        <v>577</v>
      </c>
      <c r="K19" s="13">
        <v>1</v>
      </c>
      <c r="L19" s="13">
        <v>866593</v>
      </c>
      <c r="M19" s="17">
        <f>C19/L19</f>
        <v>0.0018647738903960682</v>
      </c>
      <c r="N19" s="13">
        <f>_xlfn.RANK.EQ(M19,M$4:M$47)</f>
        <v>16</v>
      </c>
      <c r="O19" s="13">
        <v>1475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2:31" ht="13.5">
      <c r="B20" s="12" t="s">
        <v>41</v>
      </c>
      <c r="C20" s="13">
        <v>1331</v>
      </c>
      <c r="D20" s="13">
        <v>530</v>
      </c>
      <c r="E20" s="13">
        <v>53</v>
      </c>
      <c r="F20" s="14">
        <f>E20/D20</f>
        <v>0.1</v>
      </c>
      <c r="G20" s="13">
        <v>477</v>
      </c>
      <c r="H20" s="13">
        <f>C20/E20</f>
        <v>25.11320754716981</v>
      </c>
      <c r="I20" s="13">
        <f>C20/D20</f>
        <v>2.5113207547169814</v>
      </c>
      <c r="J20" s="13">
        <v>174</v>
      </c>
      <c r="K20" s="13">
        <v>1</v>
      </c>
      <c r="L20" s="13">
        <v>866593</v>
      </c>
      <c r="M20" s="17">
        <f>C20/L20</f>
        <v>0.0015358997822507222</v>
      </c>
      <c r="N20" s="13">
        <f>_xlfn.RANK.EQ(M20,M$4:M$47)</f>
        <v>17</v>
      </c>
      <c r="O20" s="13">
        <v>902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2:31" ht="13.5">
      <c r="B21" s="12" t="s">
        <v>40</v>
      </c>
      <c r="C21" s="13">
        <v>1183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53.77272727272727</v>
      </c>
      <c r="I21" s="13">
        <f>C21/D21</f>
        <v>17.65671641791045</v>
      </c>
      <c r="J21" s="13">
        <v>522</v>
      </c>
      <c r="K21" s="13">
        <v>1</v>
      </c>
      <c r="L21" s="13">
        <v>866593</v>
      </c>
      <c r="M21" s="17">
        <f>C21/L21</f>
        <v>0.0013651160348629634</v>
      </c>
      <c r="N21" s="13">
        <f>_xlfn.RANK.EQ(M21,M$4:M$47)</f>
        <v>18</v>
      </c>
      <c r="O21" s="13">
        <v>1034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2:31" ht="13.5">
      <c r="B22" s="12" t="s">
        <v>42</v>
      </c>
      <c r="C22" s="13">
        <v>864</v>
      </c>
      <c r="D22" s="13">
        <v>244</v>
      </c>
      <c r="E22" s="13">
        <v>54</v>
      </c>
      <c r="F22" s="14">
        <f>E22/D22</f>
        <v>0.22131147540983606</v>
      </c>
      <c r="G22" s="13">
        <v>190</v>
      </c>
      <c r="H22" s="13">
        <f>C22/E22</f>
        <v>16</v>
      </c>
      <c r="I22" s="13">
        <f>C22/D22</f>
        <v>3.540983606557377</v>
      </c>
      <c r="J22" s="13">
        <v>200</v>
      </c>
      <c r="K22" s="13">
        <v>1</v>
      </c>
      <c r="L22" s="13">
        <v>866593</v>
      </c>
      <c r="M22" s="17">
        <f>C22/L22</f>
        <v>0.000997007822587997</v>
      </c>
      <c r="N22" s="13">
        <f>_xlfn.RANK.EQ(M22,M$4:M$47)</f>
        <v>19</v>
      </c>
      <c r="O22" s="13">
        <v>725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2:31" ht="13.5">
      <c r="B23" s="12" t="s">
        <v>45</v>
      </c>
      <c r="C23" s="13">
        <v>737</v>
      </c>
      <c r="D23" s="13">
        <v>151</v>
      </c>
      <c r="E23" s="13">
        <v>25</v>
      </c>
      <c r="F23" s="14">
        <f>E23/D23</f>
        <v>0.16556291390728478</v>
      </c>
      <c r="G23" s="13">
        <v>126</v>
      </c>
      <c r="H23" s="13">
        <f>C23/E23</f>
        <v>29.48</v>
      </c>
      <c r="I23" s="13">
        <f>C23/D23</f>
        <v>4.880794701986755</v>
      </c>
      <c r="J23" s="13">
        <v>163</v>
      </c>
      <c r="K23" s="13">
        <v>1</v>
      </c>
      <c r="L23" s="13">
        <v>866593</v>
      </c>
      <c r="M23" s="17">
        <f>C23/L23</f>
        <v>0.0008504569042214743</v>
      </c>
      <c r="N23" s="13">
        <f>_xlfn.RANK.EQ(M23,M$4:M$47)</f>
        <v>20</v>
      </c>
      <c r="O23" s="13">
        <v>627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2:31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2:31" ht="13.5">
      <c r="B26" s="12" t="s">
        <v>46</v>
      </c>
      <c r="C26" s="13">
        <v>508</v>
      </c>
      <c r="D26" s="13">
        <v>105</v>
      </c>
      <c r="E26" s="13">
        <v>22</v>
      </c>
      <c r="F26" s="14">
        <f>E26/D26</f>
        <v>0.20952380952380953</v>
      </c>
      <c r="G26" s="13">
        <v>83</v>
      </c>
      <c r="H26" s="13">
        <f>C26/E26</f>
        <v>23.09090909090909</v>
      </c>
      <c r="I26" s="13">
        <f>C26/D26</f>
        <v>4.838095238095238</v>
      </c>
      <c r="J26" s="13">
        <v>230</v>
      </c>
      <c r="K26" s="13">
        <v>1</v>
      </c>
      <c r="L26" s="13">
        <v>866593</v>
      </c>
      <c r="M26" s="17">
        <f>C26/L26</f>
        <v>0.0005862036734660908</v>
      </c>
      <c r="N26" s="13">
        <f>_xlfn.RANK.EQ(M26,M$4:M$47)</f>
        <v>23</v>
      </c>
      <c r="O26" s="13">
        <v>452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2:31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_xlfn.RANK.EQ(M27,M$4:M$47)</f>
        <v>24</v>
      </c>
      <c r="O27" s="13">
        <v>375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2:31" ht="13.5">
      <c r="B28" s="12" t="s">
        <v>48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ht="13.5">
      <c r="B29" s="12" t="s">
        <v>49</v>
      </c>
      <c r="C29" s="13">
        <v>272</v>
      </c>
      <c r="D29" s="13">
        <v>100</v>
      </c>
      <c r="E29" s="13">
        <v>13</v>
      </c>
      <c r="F29" s="14">
        <f>E29/D29</f>
        <v>0.13</v>
      </c>
      <c r="G29" s="13">
        <v>87</v>
      </c>
      <c r="H29" s="13">
        <f>C29/E29</f>
        <v>20.923076923076923</v>
      </c>
      <c r="I29" s="13">
        <f>C29/D29</f>
        <v>2.72</v>
      </c>
      <c r="J29" s="13">
        <v>179</v>
      </c>
      <c r="K29" s="13">
        <v>1</v>
      </c>
      <c r="L29" s="13">
        <v>866593</v>
      </c>
      <c r="M29" s="18">
        <f>C29/L29</f>
        <v>0.000313872833036962</v>
      </c>
      <c r="N29" s="13">
        <f>_xlfn.RANK.EQ(M29,M$4:M$47)</f>
        <v>26</v>
      </c>
      <c r="O29" s="13">
        <v>168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3.5">
      <c r="B30" s="12" t="s">
        <v>50</v>
      </c>
      <c r="C30" s="13">
        <v>203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12.6875</v>
      </c>
      <c r="I30" s="13">
        <f>C30/D30</f>
        <v>4.72093023255814</v>
      </c>
      <c r="J30" s="13">
        <v>51</v>
      </c>
      <c r="K30" s="13">
        <v>1</v>
      </c>
      <c r="L30" s="13">
        <v>866593</v>
      </c>
      <c r="M30" s="18">
        <f>C30/L30</f>
        <v>0.00023425068053861502</v>
      </c>
      <c r="N30" s="13">
        <f>_xlfn.RANK.EQ(M30,M$4:M$47)</f>
        <v>27</v>
      </c>
      <c r="O30" s="13">
        <v>188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ht="13.5">
      <c r="B31" s="12" t="s">
        <v>51</v>
      </c>
      <c r="C31" s="13">
        <v>194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</v>
      </c>
      <c r="I31" s="13">
        <f>C31/D31</f>
        <v>1.6724137931034482</v>
      </c>
      <c r="J31" s="13">
        <v>73</v>
      </c>
      <c r="K31" s="13">
        <v>1</v>
      </c>
      <c r="L31" s="13">
        <v>866593</v>
      </c>
      <c r="M31" s="18">
        <f>C31/L31</f>
        <v>0.0002238651823866567</v>
      </c>
      <c r="N31" s="13">
        <f>_xlfn.RANK.EQ(M31,M$4:M$47)</f>
        <v>28</v>
      </c>
      <c r="O31" s="13">
        <v>185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2:31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2:31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2:31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_xlfn.RANK.EQ(M34,M$4:M$47)</f>
        <v>31</v>
      </c>
      <c r="O34" s="13">
        <v>93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2:31" ht="13.5">
      <c r="B35" s="12" t="s">
        <v>55</v>
      </c>
      <c r="C35" s="13">
        <v>84</v>
      </c>
      <c r="D35" s="13">
        <v>132</v>
      </c>
      <c r="E35" s="13">
        <v>16</v>
      </c>
      <c r="F35" s="14">
        <f>E35/D35</f>
        <v>0.12121212121212122</v>
      </c>
      <c r="G35" s="13">
        <v>116</v>
      </c>
      <c r="H35" s="13">
        <f>C35/E35</f>
        <v>5.25</v>
      </c>
      <c r="I35" s="13">
        <f>C35/D35</f>
        <v>0.6363636363636364</v>
      </c>
      <c r="J35" s="13">
        <v>28</v>
      </c>
      <c r="K35" s="13">
        <v>1</v>
      </c>
      <c r="L35" s="13">
        <v>866593</v>
      </c>
      <c r="M35" s="18">
        <f>C35/L35</f>
        <v>9.693131608494415E-05</v>
      </c>
      <c r="N35" s="13">
        <f>_xlfn.RANK.EQ(M35,M$4:M$47)</f>
        <v>32</v>
      </c>
      <c r="O35" s="13">
        <v>64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2:31" ht="13.5">
      <c r="B36" s="12" t="s">
        <v>56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2:31" ht="13.5">
      <c r="B37" s="12" t="s">
        <v>57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2:31" ht="13.5">
      <c r="B38" s="12" t="s">
        <v>58</v>
      </c>
      <c r="C38" s="13">
        <v>70</v>
      </c>
      <c r="D38" s="13">
        <v>77</v>
      </c>
      <c r="E38" s="13">
        <v>14</v>
      </c>
      <c r="F38" s="14">
        <f>E38/D38</f>
        <v>0.18181818181818182</v>
      </c>
      <c r="G38" s="13">
        <v>63</v>
      </c>
      <c r="H38" s="13">
        <f>C38/E38</f>
        <v>5</v>
      </c>
      <c r="I38" s="13">
        <f>C38/D38</f>
        <v>0.9090909090909091</v>
      </c>
      <c r="J38" s="13">
        <v>20</v>
      </c>
      <c r="K38" s="13">
        <v>1</v>
      </c>
      <c r="L38" s="13">
        <v>866593</v>
      </c>
      <c r="M38" s="18">
        <f>C38/L38</f>
        <v>8.077609673745346E-05</v>
      </c>
      <c r="N38" s="13">
        <f>_xlfn.RANK.EQ(M38,M$4:M$47)</f>
        <v>35</v>
      </c>
      <c r="O38" s="13">
        <v>54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31" ht="13.5">
      <c r="B39" s="12" t="s">
        <v>59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2:31" ht="13.5">
      <c r="B40" s="12" t="s">
        <v>60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2:31" ht="13.5">
      <c r="B41" s="12" t="s">
        <v>61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1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2:31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2:31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2:31" ht="13.5">
      <c r="B45" s="12" t="s">
        <v>65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0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2:31" ht="13.5">
      <c r="B46" s="12" t="s">
        <v>66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0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2:31" ht="13.5">
      <c r="B47" s="12" t="s">
        <v>67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0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2:31" ht="13.5">
      <c r="B48" s="12" t="s">
        <v>70</v>
      </c>
      <c r="C48" s="30">
        <v>4</v>
      </c>
      <c r="D48" s="30">
        <v>8</v>
      </c>
      <c r="E48" s="30">
        <v>3</v>
      </c>
      <c r="F48" s="31">
        <v>0.5</v>
      </c>
      <c r="G48" s="30">
        <v>5</v>
      </c>
      <c r="H48" s="30">
        <v>1</v>
      </c>
      <c r="I48" s="30">
        <v>1</v>
      </c>
      <c r="J48" s="30">
        <v>2</v>
      </c>
      <c r="K48" s="30">
        <v>1</v>
      </c>
      <c r="L48" s="32">
        <v>866593</v>
      </c>
      <c r="M48" s="31">
        <v>1E-07</v>
      </c>
      <c r="N48" s="32">
        <v>44</v>
      </c>
      <c r="O48" s="30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83" t="s">
        <v>137</v>
      </c>
      <c r="N49" s="13">
        <v>44</v>
      </c>
      <c r="O49" s="28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2:31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83" t="s">
        <v>137</v>
      </c>
      <c r="N50" s="13">
        <v>44</v>
      </c>
      <c r="O50" s="28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2:31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83" t="s">
        <v>137</v>
      </c>
      <c r="N51" s="13">
        <v>44</v>
      </c>
      <c r="O51" s="28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2:31" ht="13.5">
      <c r="B52" s="23" t="s">
        <v>148</v>
      </c>
      <c r="C52" s="24">
        <f>SUM(C4:C51)</f>
        <v>5061768</v>
      </c>
      <c r="D52" s="24">
        <f>SUM(D4:D51)</f>
        <v>125036</v>
      </c>
      <c r="E52" s="24">
        <f>SUM(E4:E51)</f>
        <v>36960</v>
      </c>
      <c r="F52" s="25">
        <f>E52/D52</f>
        <v>0.2955948686778208</v>
      </c>
      <c r="G52" s="24">
        <f>SUM(G4:G51)</f>
        <v>88076</v>
      </c>
      <c r="H52" s="24">
        <f>C52/E52</f>
        <v>136.9525974025974</v>
      </c>
      <c r="I52" s="24">
        <f>C52/D52</f>
        <v>40.48248504430724</v>
      </c>
      <c r="J52" s="24"/>
      <c r="K52" s="24"/>
      <c r="L52" s="24"/>
      <c r="M52" s="24"/>
      <c r="N52" s="24"/>
      <c r="O52" s="24">
        <f>SUM(O4:O51)</f>
        <v>2701521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6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24" ht="72.75" customHeight="1">
      <c r="B1" s="88" t="s">
        <v>147</v>
      </c>
      <c r="C1" s="88"/>
      <c r="D1" s="87" t="s">
        <v>123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5"/>
      <c r="Q1" s="15"/>
      <c r="R1" s="15"/>
      <c r="S1" s="15"/>
      <c r="T1" s="15"/>
      <c r="U1" s="15"/>
      <c r="V1" s="15"/>
      <c r="W1" s="15"/>
      <c r="X1" s="15"/>
    </row>
    <row r="2" spans="2:24" ht="75.75" customHeight="1">
      <c r="B2" s="89" t="s">
        <v>170</v>
      </c>
      <c r="C2" s="89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</row>
    <row r="3" spans="2:24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</row>
    <row r="4" spans="2:24" ht="13.5">
      <c r="B4" s="12" t="s">
        <v>18</v>
      </c>
      <c r="C4" s="12" t="s">
        <v>19</v>
      </c>
      <c r="D4" s="13">
        <v>39165</v>
      </c>
      <c r="E4" s="13">
        <v>292</v>
      </c>
      <c r="F4" s="13">
        <v>65</v>
      </c>
      <c r="G4" s="14">
        <f>F4/E4</f>
        <v>0.2226027397260274</v>
      </c>
      <c r="H4" s="13">
        <v>227</v>
      </c>
      <c r="I4" s="13">
        <f>D4/F4</f>
        <v>602.5384615384615</v>
      </c>
      <c r="J4" s="13">
        <f>D4/E4</f>
        <v>134.12671232876713</v>
      </c>
      <c r="K4" s="13">
        <v>4972</v>
      </c>
      <c r="L4" s="13">
        <v>1</v>
      </c>
      <c r="M4" s="13">
        <v>18194</v>
      </c>
      <c r="N4" s="17">
        <f>D4/M4</f>
        <v>2.152632736066835</v>
      </c>
      <c r="O4" s="13">
        <v>18366</v>
      </c>
      <c r="P4" s="15"/>
      <c r="Q4" s="15"/>
      <c r="R4" s="15"/>
      <c r="S4" s="15"/>
      <c r="T4" s="15"/>
      <c r="U4" s="15"/>
      <c r="V4" s="15"/>
      <c r="W4" s="15"/>
      <c r="X4" s="15"/>
    </row>
    <row r="5" spans="2:24" ht="13.5">
      <c r="B5" s="12" t="s">
        <v>21</v>
      </c>
      <c r="C5" s="12" t="s">
        <v>77</v>
      </c>
      <c r="D5" s="13">
        <v>18681</v>
      </c>
      <c r="E5" s="13">
        <v>246</v>
      </c>
      <c r="F5" s="13">
        <v>80</v>
      </c>
      <c r="G5" s="14">
        <f>F5/E5</f>
        <v>0.3252032520325203</v>
      </c>
      <c r="H5" s="13">
        <v>166</v>
      </c>
      <c r="I5" s="13">
        <f>D5/F5</f>
        <v>233.5125</v>
      </c>
      <c r="J5" s="13">
        <f>D5/E5</f>
        <v>75.9390243902439</v>
      </c>
      <c r="K5" s="13">
        <v>2877</v>
      </c>
      <c r="L5" s="13">
        <v>1</v>
      </c>
      <c r="M5" s="13">
        <v>10013</v>
      </c>
      <c r="N5" s="17">
        <f>D5/M5</f>
        <v>1.8656746229901129</v>
      </c>
      <c r="O5" s="13">
        <v>7749</v>
      </c>
      <c r="P5" s="15"/>
      <c r="Q5" s="15"/>
      <c r="R5" s="15"/>
      <c r="S5" s="15"/>
      <c r="T5" s="15"/>
      <c r="U5" s="15"/>
      <c r="V5" s="15"/>
      <c r="W5" s="15"/>
      <c r="X5" s="15"/>
    </row>
    <row r="6" spans="2:24" ht="13.5">
      <c r="B6" s="12" t="s">
        <v>138</v>
      </c>
      <c r="C6" s="12" t="s">
        <v>20</v>
      </c>
      <c r="D6" s="13">
        <v>140470</v>
      </c>
      <c r="E6" s="13">
        <v>5668</v>
      </c>
      <c r="F6" s="13">
        <v>2207</v>
      </c>
      <c r="G6" s="14">
        <f>F6/E6</f>
        <v>0.389378969654199</v>
      </c>
      <c r="H6" s="13">
        <v>3461</v>
      </c>
      <c r="I6" s="13">
        <f>D6/F6</f>
        <v>63.647485274127774</v>
      </c>
      <c r="J6" s="13">
        <f>D6/E6</f>
        <v>24.782992237120677</v>
      </c>
      <c r="K6" s="13">
        <v>1251</v>
      </c>
      <c r="L6" s="13">
        <v>1</v>
      </c>
      <c r="M6" s="13">
        <v>75607</v>
      </c>
      <c r="N6" s="17">
        <f>D6/M6</f>
        <v>1.8578967555914134</v>
      </c>
      <c r="O6" s="13">
        <v>94872</v>
      </c>
      <c r="P6" s="15"/>
      <c r="Q6" s="15"/>
      <c r="R6" s="15"/>
      <c r="S6" s="15"/>
      <c r="T6" s="15"/>
      <c r="U6" s="15"/>
      <c r="V6" s="15"/>
      <c r="W6" s="15"/>
      <c r="X6" s="15"/>
    </row>
    <row r="7" spans="2:24" ht="13.5">
      <c r="B7" s="12" t="s">
        <v>23</v>
      </c>
      <c r="C7" s="12" t="s">
        <v>78</v>
      </c>
      <c r="D7" s="13">
        <v>28804</v>
      </c>
      <c r="E7" s="13">
        <v>325</v>
      </c>
      <c r="F7" s="13">
        <v>129</v>
      </c>
      <c r="G7" s="14">
        <f>F7/E7</f>
        <v>0.39692307692307693</v>
      </c>
      <c r="H7" s="13">
        <v>196</v>
      </c>
      <c r="I7" s="13">
        <f>D7/F7</f>
        <v>223.28682170542635</v>
      </c>
      <c r="J7" s="13">
        <f>D7/E7</f>
        <v>88.62769230769231</v>
      </c>
      <c r="K7" s="13">
        <v>2431</v>
      </c>
      <c r="L7" s="13">
        <v>1</v>
      </c>
      <c r="M7" s="13">
        <v>17877</v>
      </c>
      <c r="N7" s="17">
        <f>D7/M7</f>
        <v>1.6112323096716452</v>
      </c>
      <c r="O7" s="13">
        <v>15400</v>
      </c>
      <c r="P7" s="15"/>
      <c r="Q7" s="15"/>
      <c r="R7" s="15"/>
      <c r="S7" s="15"/>
      <c r="T7" s="15"/>
      <c r="U7" s="15"/>
      <c r="V7" s="15"/>
      <c r="W7" s="15"/>
      <c r="X7" s="15"/>
    </row>
    <row r="8" spans="2:24" ht="13.5">
      <c r="B8" s="12" t="s">
        <v>21</v>
      </c>
      <c r="C8" s="12" t="s">
        <v>22</v>
      </c>
      <c r="D8" s="13">
        <v>13525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127.59433962264151</v>
      </c>
      <c r="J8" s="13">
        <f>D8/E8</f>
        <v>57.309322033898304</v>
      </c>
      <c r="K8" s="13">
        <v>3278</v>
      </c>
      <c r="L8" s="13">
        <v>1</v>
      </c>
      <c r="M8" s="13">
        <v>10013</v>
      </c>
      <c r="N8" s="17">
        <f>D8/M8</f>
        <v>1.3507440327574154</v>
      </c>
      <c r="O8" s="13">
        <v>10470</v>
      </c>
      <c r="P8" s="15"/>
      <c r="Q8" s="15"/>
      <c r="R8" s="15"/>
      <c r="S8" s="15"/>
      <c r="T8" s="15"/>
      <c r="U8" s="15"/>
      <c r="V8" s="15"/>
      <c r="W8" s="15"/>
      <c r="X8" s="15"/>
    </row>
    <row r="9" spans="2:24" ht="13.5">
      <c r="B9" s="12" t="s">
        <v>27</v>
      </c>
      <c r="C9" s="12" t="s">
        <v>74</v>
      </c>
      <c r="D9" s="13">
        <v>90321</v>
      </c>
      <c r="E9" s="13">
        <v>1282</v>
      </c>
      <c r="F9" s="13">
        <v>687</v>
      </c>
      <c r="G9" s="14">
        <f>F9/E9</f>
        <v>0.5358814352574103</v>
      </c>
      <c r="H9" s="13">
        <v>595</v>
      </c>
      <c r="I9" s="13">
        <f>D9/F9</f>
        <v>131.47161572052403</v>
      </c>
      <c r="J9" s="13">
        <f>D9/E9</f>
        <v>70.45319812792512</v>
      </c>
      <c r="K9" s="13">
        <v>3963</v>
      </c>
      <c r="L9" s="13">
        <v>1</v>
      </c>
      <c r="M9" s="13">
        <v>68336</v>
      </c>
      <c r="N9" s="17">
        <f>D9/M9</f>
        <v>1.32171915242332</v>
      </c>
      <c r="O9" s="13">
        <v>80907</v>
      </c>
      <c r="P9" s="15"/>
      <c r="Q9" s="15"/>
      <c r="R9" s="15"/>
      <c r="S9" s="15"/>
      <c r="T9" s="15"/>
      <c r="U9" s="15"/>
      <c r="V9" s="15"/>
      <c r="W9" s="15"/>
      <c r="X9" s="15"/>
    </row>
    <row r="10" spans="2:24" ht="13.5">
      <c r="B10" s="12" t="s">
        <v>23</v>
      </c>
      <c r="C10" s="12" t="s">
        <v>24</v>
      </c>
      <c r="D10" s="13">
        <v>21923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1826.9166666666667</v>
      </c>
      <c r="J10" s="13">
        <f>D10/E10</f>
        <v>1461.5333333333333</v>
      </c>
      <c r="K10" s="13">
        <v>14851</v>
      </c>
      <c r="L10" s="13">
        <v>5</v>
      </c>
      <c r="M10" s="13">
        <v>17877</v>
      </c>
      <c r="N10" s="17">
        <f>D10/M10</f>
        <v>1.2263243273479891</v>
      </c>
      <c r="O10" s="13">
        <v>18470</v>
      </c>
      <c r="P10" s="15"/>
      <c r="Q10" s="15"/>
      <c r="R10" s="15"/>
      <c r="S10" s="15"/>
      <c r="T10" s="15"/>
      <c r="U10" s="15"/>
      <c r="V10" s="15"/>
      <c r="W10" s="15"/>
      <c r="X10" s="15"/>
    </row>
    <row r="11" spans="2:24" ht="13.5">
      <c r="B11" s="12" t="s">
        <v>72</v>
      </c>
      <c r="C11" s="12" t="s">
        <v>73</v>
      </c>
      <c r="D11" s="13">
        <v>50716</v>
      </c>
      <c r="E11" s="13">
        <v>1051</v>
      </c>
      <c r="F11" s="13">
        <v>460</v>
      </c>
      <c r="G11" s="14">
        <f>F11/E11</f>
        <v>0.43767840152235965</v>
      </c>
      <c r="H11" s="13">
        <v>591</v>
      </c>
      <c r="I11" s="13">
        <f>D11/F11</f>
        <v>110.25217391304348</v>
      </c>
      <c r="J11" s="13">
        <f>D11/E11</f>
        <v>48.25499524262607</v>
      </c>
      <c r="K11" s="13">
        <v>2069</v>
      </c>
      <c r="L11" s="13">
        <v>1</v>
      </c>
      <c r="M11" s="13">
        <v>41610</v>
      </c>
      <c r="N11" s="17">
        <f>D11/M11</f>
        <v>1.2188416246094689</v>
      </c>
      <c r="O11" s="13">
        <v>46606</v>
      </c>
      <c r="P11" s="15"/>
      <c r="Q11" s="15"/>
      <c r="R11" s="15"/>
      <c r="S11" s="15"/>
      <c r="T11" s="15"/>
      <c r="U11" s="15"/>
      <c r="V11" s="15"/>
      <c r="W11" s="15"/>
      <c r="X11" s="15"/>
    </row>
    <row r="12" spans="2:24" ht="13.5">
      <c r="B12" s="12" t="s">
        <v>75</v>
      </c>
      <c r="C12" s="12" t="s">
        <v>76</v>
      </c>
      <c r="D12" s="13">
        <v>135878</v>
      </c>
      <c r="E12" s="13">
        <v>6390</v>
      </c>
      <c r="F12" s="13">
        <v>2456</v>
      </c>
      <c r="G12" s="14">
        <f>F12/E12</f>
        <v>0.38435054773082944</v>
      </c>
      <c r="H12" s="13">
        <v>3934</v>
      </c>
      <c r="I12" s="13">
        <f>D12/F12</f>
        <v>55.324918566775246</v>
      </c>
      <c r="J12" s="13">
        <f>D12/E12</f>
        <v>21.264162754303598</v>
      </c>
      <c r="K12" s="13">
        <v>5802</v>
      </c>
      <c r="L12" s="13">
        <v>1</v>
      </c>
      <c r="M12" s="13">
        <v>115443</v>
      </c>
      <c r="N12" s="17">
        <f>D12/M12</f>
        <v>1.1770137643685628</v>
      </c>
      <c r="O12" s="13">
        <v>128227</v>
      </c>
      <c r="P12" s="15"/>
      <c r="Q12" s="15"/>
      <c r="R12" s="15"/>
      <c r="S12" s="15"/>
      <c r="T12" s="15"/>
      <c r="U12" s="15"/>
      <c r="V12" s="15"/>
      <c r="W12" s="15"/>
      <c r="X12" s="15"/>
    </row>
    <row r="13" spans="2:24" ht="13.5">
      <c r="B13" s="12" t="s">
        <v>79</v>
      </c>
      <c r="C13" s="12" t="s">
        <v>80</v>
      </c>
      <c r="D13" s="13">
        <v>52669</v>
      </c>
      <c r="E13" s="13">
        <v>1229</v>
      </c>
      <c r="F13" s="13">
        <v>308</v>
      </c>
      <c r="G13" s="14">
        <f>F13/E13</f>
        <v>0.25061025223759154</v>
      </c>
      <c r="H13" s="13">
        <v>921</v>
      </c>
      <c r="I13" s="13">
        <f>D13/F13</f>
        <v>171.00324675324674</v>
      </c>
      <c r="J13" s="13">
        <f>D13/E13</f>
        <v>42.855166802278276</v>
      </c>
      <c r="K13" s="13">
        <v>22419</v>
      </c>
      <c r="L13" s="13">
        <v>1</v>
      </c>
      <c r="M13" s="13">
        <v>49088</v>
      </c>
      <c r="N13" s="17">
        <f>D13/M13</f>
        <v>1.0729506192959584</v>
      </c>
      <c r="O13" s="13">
        <v>40613</v>
      </c>
      <c r="P13" s="15"/>
      <c r="Q13" s="15"/>
      <c r="R13" s="15"/>
      <c r="S13" s="15"/>
      <c r="T13" s="15"/>
      <c r="U13" s="15"/>
      <c r="V13" s="15"/>
      <c r="W13" s="15"/>
      <c r="X13" s="15"/>
    </row>
    <row r="14" spans="2:24" ht="13.5">
      <c r="B14" s="12" t="s">
        <v>81</v>
      </c>
      <c r="C14" s="12" t="s">
        <v>82</v>
      </c>
      <c r="D14" s="13">
        <v>36381</v>
      </c>
      <c r="E14" s="13">
        <v>470</v>
      </c>
      <c r="F14" s="13">
        <v>174</v>
      </c>
      <c r="G14" s="14">
        <f>F14/E14</f>
        <v>0.3702127659574468</v>
      </c>
      <c r="H14" s="13">
        <v>296</v>
      </c>
      <c r="I14" s="13">
        <f>D14/F14</f>
        <v>209.08620689655172</v>
      </c>
      <c r="J14" s="13">
        <f>D14/E14</f>
        <v>77.4063829787234</v>
      </c>
      <c r="K14" s="13">
        <v>4340</v>
      </c>
      <c r="L14" s="13">
        <v>1</v>
      </c>
      <c r="M14" s="13">
        <v>40830</v>
      </c>
      <c r="N14" s="17">
        <f>D14/M14</f>
        <v>0.8910360029390154</v>
      </c>
      <c r="O14" s="13">
        <v>31567</v>
      </c>
      <c r="P14" s="15"/>
      <c r="Q14" s="15"/>
      <c r="R14" s="15"/>
      <c r="S14" s="15"/>
      <c r="T14" s="15"/>
      <c r="U14" s="15"/>
      <c r="V14" s="15"/>
      <c r="W14" s="15"/>
      <c r="X14" s="15"/>
    </row>
    <row r="15" spans="2:24" ht="13.5">
      <c r="B15" s="12" t="s">
        <v>141</v>
      </c>
      <c r="C15" s="12" t="s">
        <v>83</v>
      </c>
      <c r="D15" s="13">
        <v>54160</v>
      </c>
      <c r="E15" s="13">
        <v>985</v>
      </c>
      <c r="F15" s="13">
        <v>440</v>
      </c>
      <c r="G15" s="14">
        <f>F15/E15</f>
        <v>0.4467005076142132</v>
      </c>
      <c r="H15" s="13">
        <v>545</v>
      </c>
      <c r="I15" s="13">
        <f>D15/F15</f>
        <v>123.0909090909091</v>
      </c>
      <c r="J15" s="13">
        <f>D15/E15</f>
        <v>54.984771573604064</v>
      </c>
      <c r="K15" s="13">
        <v>875</v>
      </c>
      <c r="L15" s="13">
        <v>1</v>
      </c>
      <c r="M15" s="13">
        <v>66720</v>
      </c>
      <c r="N15" s="17">
        <f>D15/M15</f>
        <v>0.8117505995203836</v>
      </c>
      <c r="O15" s="13">
        <v>35988</v>
      </c>
      <c r="P15" s="15"/>
      <c r="Q15" s="15"/>
      <c r="R15" s="15"/>
      <c r="S15" s="15"/>
      <c r="T15" s="15"/>
      <c r="U15" s="15"/>
      <c r="V15" s="15"/>
      <c r="W15" s="15"/>
      <c r="X15" s="15"/>
    </row>
    <row r="16" spans="2:24" ht="13.5">
      <c r="B16" s="12" t="s">
        <v>143</v>
      </c>
      <c r="C16" s="12" t="s">
        <v>84</v>
      </c>
      <c r="D16" s="13">
        <v>15382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167.19565217391303</v>
      </c>
      <c r="J16" s="13">
        <f>D16/E16</f>
        <v>69.28828828828829</v>
      </c>
      <c r="K16" s="13">
        <v>2064</v>
      </c>
      <c r="L16" s="13">
        <v>1</v>
      </c>
      <c r="M16" s="13">
        <v>30494</v>
      </c>
      <c r="N16" s="17">
        <f>D16/M16</f>
        <v>0.504427100413196</v>
      </c>
      <c r="O16" s="13">
        <v>7709</v>
      </c>
      <c r="P16" s="15"/>
      <c r="Q16" s="15"/>
      <c r="R16" s="15"/>
      <c r="S16" s="15"/>
      <c r="T16" s="15"/>
      <c r="U16" s="15"/>
      <c r="V16" s="15"/>
      <c r="W16" s="15"/>
      <c r="X16" s="15"/>
    </row>
    <row r="17" spans="2:24" ht="13.5">
      <c r="B17" s="12" t="s">
        <v>85</v>
      </c>
      <c r="C17" s="12" t="s">
        <v>86</v>
      </c>
      <c r="D17" s="13">
        <v>2176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77.71428571428571</v>
      </c>
      <c r="J17" s="13">
        <f>D17/E17</f>
        <v>34</v>
      </c>
      <c r="K17" s="13">
        <v>498</v>
      </c>
      <c r="L17" s="13">
        <v>1</v>
      </c>
      <c r="M17" s="13">
        <v>10351</v>
      </c>
      <c r="N17" s="17">
        <f>D17/M17</f>
        <v>0.21022123466331755</v>
      </c>
      <c r="O17" s="13">
        <v>1929</v>
      </c>
      <c r="P17" s="15"/>
      <c r="Q17" s="15"/>
      <c r="R17" s="15"/>
      <c r="S17" s="15"/>
      <c r="T17" s="15"/>
      <c r="U17" s="15"/>
      <c r="V17" s="15"/>
      <c r="W17" s="15"/>
      <c r="X17" s="15"/>
    </row>
    <row r="18" spans="2:24" ht="13.5">
      <c r="B18" s="12" t="s">
        <v>23</v>
      </c>
      <c r="C18" s="12" t="s">
        <v>87</v>
      </c>
      <c r="D18" s="13">
        <v>3144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66.8936170212766</v>
      </c>
      <c r="J18" s="13">
        <f>D18/E18</f>
        <v>35.72727272727273</v>
      </c>
      <c r="K18" s="13">
        <v>527</v>
      </c>
      <c r="L18" s="13">
        <v>1</v>
      </c>
      <c r="M18" s="13">
        <v>17877</v>
      </c>
      <c r="N18" s="17">
        <f>D18/M18</f>
        <v>0.17586843430105722</v>
      </c>
      <c r="O18" s="13">
        <v>1866</v>
      </c>
      <c r="P18" s="15"/>
      <c r="Q18" s="15"/>
      <c r="R18" s="15"/>
      <c r="S18" s="15"/>
      <c r="T18" s="15"/>
      <c r="U18" s="15"/>
      <c r="V18" s="15"/>
      <c r="W18" s="15"/>
      <c r="X18" s="15"/>
    </row>
    <row r="19" spans="2:24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245.61165048543688</v>
      </c>
      <c r="J19" s="13">
        <f>D19/E19</f>
        <v>142.92655367231637</v>
      </c>
      <c r="K19" s="13">
        <v>4735</v>
      </c>
      <c r="L19" s="13">
        <v>1</v>
      </c>
      <c r="M19" s="13">
        <v>149312</v>
      </c>
      <c r="N19" s="17">
        <f>D19/M19</f>
        <v>0.1694304543506215</v>
      </c>
      <c r="O19" s="13">
        <v>7730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2:24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2048</v>
      </c>
      <c r="P20" s="15"/>
      <c r="Q20" s="15"/>
      <c r="R20" s="15"/>
      <c r="S20" s="15"/>
      <c r="T20" s="15"/>
      <c r="U20" s="15"/>
      <c r="V20" s="15"/>
      <c r="W20" s="15"/>
      <c r="X20" s="15"/>
    </row>
    <row r="21" spans="2:24" ht="13.5">
      <c r="B21" s="12" t="s">
        <v>138</v>
      </c>
      <c r="C21" s="12" t="s">
        <v>91</v>
      </c>
      <c r="D21" s="13">
        <v>6899</v>
      </c>
      <c r="E21" s="13">
        <v>185</v>
      </c>
      <c r="F21" s="13">
        <v>63</v>
      </c>
      <c r="G21" s="14">
        <f>F21/E21</f>
        <v>0.34054054054054056</v>
      </c>
      <c r="H21" s="13">
        <v>122</v>
      </c>
      <c r="I21" s="13">
        <f>D21/F21</f>
        <v>109.5079365079365</v>
      </c>
      <c r="J21" s="13">
        <f>D21/E21</f>
        <v>37.29189189189189</v>
      </c>
      <c r="K21" s="13">
        <v>898</v>
      </c>
      <c r="L21" s="13">
        <v>1</v>
      </c>
      <c r="M21" s="13">
        <v>75607</v>
      </c>
      <c r="N21" s="17">
        <f>D21/M21</f>
        <v>0.09124816485246075</v>
      </c>
      <c r="O21" s="13">
        <v>3127</v>
      </c>
      <c r="P21" s="15"/>
      <c r="Q21" s="15"/>
      <c r="R21" s="15"/>
      <c r="S21" s="15"/>
      <c r="T21" s="15"/>
      <c r="U21" s="15"/>
      <c r="V21" s="15"/>
      <c r="W21" s="15"/>
      <c r="X21" s="15"/>
    </row>
    <row r="22" spans="2:24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>F22/E22</f>
        <v>0.3288888888888889</v>
      </c>
      <c r="H22" s="13">
        <v>151</v>
      </c>
      <c r="I22" s="13">
        <f>D22/F22</f>
        <v>76.74324324324324</v>
      </c>
      <c r="J22" s="13">
        <f>D22/E22</f>
        <v>25.24</v>
      </c>
      <c r="K22" s="13">
        <v>668</v>
      </c>
      <c r="L22" s="13">
        <v>1</v>
      </c>
      <c r="M22" s="13">
        <v>68336</v>
      </c>
      <c r="N22" s="17">
        <f>D22/M22</f>
        <v>0.08310407398735659</v>
      </c>
      <c r="O22" s="13">
        <v>4924</v>
      </c>
      <c r="P22" s="15"/>
      <c r="Q22" s="15"/>
      <c r="R22" s="15"/>
      <c r="S22" s="15"/>
      <c r="T22" s="15"/>
      <c r="U22" s="15"/>
      <c r="V22" s="15"/>
      <c r="W22" s="15"/>
      <c r="X22" s="15"/>
    </row>
    <row r="23" spans="2:24" ht="13.5">
      <c r="B23" s="12" t="s">
        <v>92</v>
      </c>
      <c r="C23" s="12" t="s">
        <v>93</v>
      </c>
      <c r="D23" s="13">
        <v>2682</v>
      </c>
      <c r="E23" s="13">
        <v>166</v>
      </c>
      <c r="F23" s="13">
        <v>55</v>
      </c>
      <c r="G23" s="14">
        <f>F23/E23</f>
        <v>0.3313253012048193</v>
      </c>
      <c r="H23" s="13">
        <v>111</v>
      </c>
      <c r="I23" s="13">
        <f>D23/F23</f>
        <v>48.763636363636365</v>
      </c>
      <c r="J23" s="13">
        <f>D23/E23</f>
        <v>16.156626506024097</v>
      </c>
      <c r="K23" s="13">
        <v>482</v>
      </c>
      <c r="L23" s="13">
        <v>1</v>
      </c>
      <c r="M23" s="13">
        <v>33159</v>
      </c>
      <c r="N23" s="17">
        <f>D23/M23</f>
        <v>0.08088301818510811</v>
      </c>
      <c r="O23" s="13">
        <v>2024</v>
      </c>
      <c r="P23" s="15"/>
      <c r="Q23" s="15"/>
      <c r="R23" s="15"/>
      <c r="S23" s="15"/>
      <c r="T23" s="15"/>
      <c r="U23" s="15"/>
      <c r="V23" s="15"/>
      <c r="W23" s="15"/>
      <c r="X23" s="15"/>
    </row>
    <row r="24" spans="2:24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>F24/E24</f>
        <v>0.4166666666666667</v>
      </c>
      <c r="H24" s="13">
        <v>7</v>
      </c>
      <c r="I24" s="13">
        <f>D24/F24</f>
        <v>238.4</v>
      </c>
      <c r="J24" s="13">
        <f>D24/E24</f>
        <v>99.33333333333333</v>
      </c>
      <c r="K24" s="13">
        <v>604</v>
      </c>
      <c r="L24" s="13">
        <v>58</v>
      </c>
      <c r="M24" s="13">
        <v>17877</v>
      </c>
      <c r="N24" s="17">
        <f>D24/M24</f>
        <v>0.06667785422610058</v>
      </c>
      <c r="O24" s="13">
        <v>849</v>
      </c>
      <c r="P24" s="15"/>
      <c r="Q24" s="15"/>
      <c r="R24" s="15"/>
      <c r="S24" s="15"/>
      <c r="T24" s="15"/>
      <c r="U24" s="15"/>
      <c r="V24" s="15"/>
      <c r="W24" s="15"/>
      <c r="X24" s="15"/>
    </row>
    <row r="25" spans="2:24" ht="13.5">
      <c r="B25" s="12" t="s">
        <v>18</v>
      </c>
      <c r="C25" s="12" t="s">
        <v>95</v>
      </c>
      <c r="D25" s="13">
        <v>940</v>
      </c>
      <c r="E25" s="13">
        <v>12</v>
      </c>
      <c r="F25" s="13">
        <v>2</v>
      </c>
      <c r="G25" s="14">
        <f>F25/E25</f>
        <v>0.16666666666666666</v>
      </c>
      <c r="H25" s="13">
        <v>10</v>
      </c>
      <c r="I25" s="13">
        <f>D25/F25</f>
        <v>470</v>
      </c>
      <c r="J25" s="13">
        <f>D25/E25</f>
        <v>78.33333333333333</v>
      </c>
      <c r="K25" s="13">
        <v>640</v>
      </c>
      <c r="L25" s="13">
        <v>300</v>
      </c>
      <c r="M25" s="13">
        <v>18194</v>
      </c>
      <c r="N25" s="17">
        <f>D25/M25</f>
        <v>0.051665384192590966</v>
      </c>
      <c r="O25" s="13">
        <v>330</v>
      </c>
      <c r="P25" s="15"/>
      <c r="Q25" s="15"/>
      <c r="R25" s="15"/>
      <c r="S25" s="15"/>
      <c r="T25" s="15"/>
      <c r="U25" s="15"/>
      <c r="V25" s="15"/>
      <c r="W25" s="15"/>
      <c r="X25" s="15"/>
    </row>
    <row r="26" spans="2:24" ht="13.5">
      <c r="B26" s="12" t="s">
        <v>92</v>
      </c>
      <c r="C26" s="12" t="s">
        <v>96</v>
      </c>
      <c r="D26" s="13">
        <v>1702</v>
      </c>
      <c r="E26" s="13">
        <v>274</v>
      </c>
      <c r="F26" s="13">
        <v>114</v>
      </c>
      <c r="G26" s="14">
        <f>F26/E26</f>
        <v>0.41605839416058393</v>
      </c>
      <c r="H26" s="13">
        <v>160</v>
      </c>
      <c r="I26" s="13">
        <f>D26/F26</f>
        <v>14.929824561403509</v>
      </c>
      <c r="J26" s="13">
        <f>D26/E26</f>
        <v>6.211678832116788</v>
      </c>
      <c r="K26" s="13">
        <v>186</v>
      </c>
      <c r="L26" s="13">
        <v>1</v>
      </c>
      <c r="M26" s="13">
        <v>33159</v>
      </c>
      <c r="N26" s="17">
        <f>D26/M26</f>
        <v>0.051328447781899336</v>
      </c>
      <c r="O26" s="13">
        <v>1222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2:24" ht="13.5">
      <c r="B27" s="12" t="s">
        <v>25</v>
      </c>
      <c r="C27" s="12" t="s">
        <v>98</v>
      </c>
      <c r="D27" s="13">
        <v>1375</v>
      </c>
      <c r="E27" s="13">
        <v>144</v>
      </c>
      <c r="F27" s="13">
        <v>46</v>
      </c>
      <c r="G27" s="14">
        <f>F27/E27</f>
        <v>0.3194444444444444</v>
      </c>
      <c r="H27" s="13">
        <v>98</v>
      </c>
      <c r="I27" s="13">
        <f>D27/F27</f>
        <v>29.891304347826086</v>
      </c>
      <c r="J27" s="13">
        <f>D27/E27</f>
        <v>9.54861111111111</v>
      </c>
      <c r="K27" s="13">
        <v>222</v>
      </c>
      <c r="L27" s="13">
        <v>1</v>
      </c>
      <c r="M27" s="13">
        <v>28172</v>
      </c>
      <c r="N27" s="17">
        <f>D27/M27</f>
        <v>0.04880732642339912</v>
      </c>
      <c r="O27" s="13">
        <v>907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2:24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>F28/E28</f>
        <v>0.36</v>
      </c>
      <c r="H28" s="13">
        <v>16</v>
      </c>
      <c r="I28" s="13">
        <f>D28/F28</f>
        <v>74.66666666666667</v>
      </c>
      <c r="J28" s="13">
        <f>D28/E28</f>
        <v>26.88</v>
      </c>
      <c r="K28" s="13">
        <v>306</v>
      </c>
      <c r="L28" s="13">
        <v>1</v>
      </c>
      <c r="M28" s="13">
        <v>17877</v>
      </c>
      <c r="N28" s="17">
        <f>D28/M28</f>
        <v>0.037590199697935894</v>
      </c>
      <c r="O28" s="13">
        <v>384</v>
      </c>
      <c r="P28" s="15"/>
      <c r="Q28" s="15"/>
      <c r="R28" s="15"/>
      <c r="S28" s="15"/>
      <c r="T28" s="15"/>
      <c r="U28" s="15"/>
      <c r="V28" s="15"/>
      <c r="W28" s="15"/>
      <c r="X28" s="15"/>
    </row>
    <row r="29" spans="2:24" ht="13.5">
      <c r="B29" s="12" t="s">
        <v>75</v>
      </c>
      <c r="C29" s="12" t="s">
        <v>105</v>
      </c>
      <c r="D29" s="13">
        <v>2410</v>
      </c>
      <c r="E29" s="13">
        <v>137</v>
      </c>
      <c r="F29" s="13">
        <v>41</v>
      </c>
      <c r="G29" s="14">
        <f>F29/E29</f>
        <v>0.29927007299270075</v>
      </c>
      <c r="H29" s="13">
        <v>96</v>
      </c>
      <c r="I29" s="13">
        <f>D29/F29</f>
        <v>58.78048780487805</v>
      </c>
      <c r="J29" s="13">
        <f>D29/E29</f>
        <v>17.59124087591241</v>
      </c>
      <c r="K29" s="13">
        <v>797</v>
      </c>
      <c r="L29" s="13">
        <v>1</v>
      </c>
      <c r="M29" s="13">
        <v>115443</v>
      </c>
      <c r="N29" s="17">
        <f>D29/M29</f>
        <v>0.020876103358367332</v>
      </c>
      <c r="O29" s="13">
        <v>1447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2:24" ht="13.5">
      <c r="B30" s="12" t="s">
        <v>99</v>
      </c>
      <c r="C30" s="12" t="s">
        <v>100</v>
      </c>
      <c r="D30" s="13">
        <v>1099</v>
      </c>
      <c r="E30" s="13">
        <v>291</v>
      </c>
      <c r="F30" s="13">
        <v>84</v>
      </c>
      <c r="G30" s="14">
        <f>F30/E30</f>
        <v>0.28865979381443296</v>
      </c>
      <c r="H30" s="13">
        <v>207</v>
      </c>
      <c r="I30" s="13">
        <f>D30/F30</f>
        <v>13.083333333333334</v>
      </c>
      <c r="J30" s="13">
        <f>D30/E30</f>
        <v>3.776632302405498</v>
      </c>
      <c r="K30" s="13">
        <v>195</v>
      </c>
      <c r="L30" s="13">
        <v>1</v>
      </c>
      <c r="M30" s="13">
        <v>52738</v>
      </c>
      <c r="N30" s="17">
        <f>D30/M30</f>
        <v>0.020838863817361296</v>
      </c>
      <c r="O30" s="13">
        <v>1003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2:24" ht="13.5">
      <c r="B31" s="12" t="s">
        <v>141</v>
      </c>
      <c r="C31" s="12" t="s">
        <v>101</v>
      </c>
      <c r="D31" s="13">
        <v>1034</v>
      </c>
      <c r="E31" s="13">
        <v>41</v>
      </c>
      <c r="F31" s="13">
        <v>23</v>
      </c>
      <c r="G31" s="14">
        <f>F31/E31</f>
        <v>0.5609756097560976</v>
      </c>
      <c r="H31" s="13">
        <v>18</v>
      </c>
      <c r="I31" s="13">
        <f>D31/F31</f>
        <v>44.95652173913044</v>
      </c>
      <c r="J31" s="13">
        <f>D31/E31</f>
        <v>25.21951219512195</v>
      </c>
      <c r="K31" s="13">
        <v>118</v>
      </c>
      <c r="L31" s="13">
        <v>1</v>
      </c>
      <c r="M31" s="13">
        <v>66720</v>
      </c>
      <c r="N31" s="17">
        <f>D31/M31</f>
        <v>0.015497601918465227</v>
      </c>
      <c r="O31" s="13">
        <v>738</v>
      </c>
      <c r="P31" s="15"/>
      <c r="Q31" s="15"/>
      <c r="R31" s="15"/>
      <c r="S31" s="15"/>
      <c r="T31" s="15"/>
      <c r="U31" s="15"/>
      <c r="V31" s="15"/>
      <c r="W31" s="15"/>
      <c r="X31" s="15"/>
    </row>
    <row r="32" spans="2:24" ht="13.5">
      <c r="B32" s="12" t="s">
        <v>140</v>
      </c>
      <c r="C32" s="12" t="s">
        <v>102</v>
      </c>
      <c r="D32" s="13">
        <v>3311</v>
      </c>
      <c r="E32" s="13">
        <v>47</v>
      </c>
      <c r="F32" s="13">
        <v>18</v>
      </c>
      <c r="G32" s="14">
        <f>F32/E32</f>
        <v>0.3829787234042553</v>
      </c>
      <c r="H32" s="13">
        <v>29</v>
      </c>
      <c r="I32" s="13">
        <f>D32/F32</f>
        <v>183.94444444444446</v>
      </c>
      <c r="J32" s="13">
        <f>D32/E32</f>
        <v>70.44680851063829</v>
      </c>
      <c r="K32" s="13">
        <v>1185</v>
      </c>
      <c r="L32" s="13">
        <v>1</v>
      </c>
      <c r="M32" s="13">
        <v>229185</v>
      </c>
      <c r="N32" s="17">
        <f>D32/M32</f>
        <v>0.014446844252459803</v>
      </c>
      <c r="O32" s="13">
        <v>1932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2:24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>F33/E33</f>
        <v>0.3283582089552239</v>
      </c>
      <c r="H33" s="13">
        <v>45</v>
      </c>
      <c r="I33" s="13">
        <f>D33/F33</f>
        <v>92.22727272727273</v>
      </c>
      <c r="J33" s="13">
        <f>D33/E33</f>
        <v>30.28358208955224</v>
      </c>
      <c r="K33" s="13">
        <v>392</v>
      </c>
      <c r="L33" s="13">
        <v>1</v>
      </c>
      <c r="M33" s="13">
        <v>149312</v>
      </c>
      <c r="N33" s="17">
        <f>D33/M33</f>
        <v>0.013588994856408059</v>
      </c>
      <c r="O33" s="13">
        <v>753</v>
      </c>
      <c r="P33" s="15"/>
      <c r="Q33" s="15"/>
      <c r="R33" s="15"/>
      <c r="S33" s="15"/>
      <c r="T33" s="15"/>
      <c r="U33" s="15"/>
      <c r="V33" s="15"/>
      <c r="W33" s="15"/>
      <c r="X33" s="15"/>
    </row>
    <row r="34" spans="2:24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>F34/E34</f>
        <v>0.5454545454545454</v>
      </c>
      <c r="H34" s="13">
        <v>10</v>
      </c>
      <c r="I34" s="13">
        <f>D34/F34</f>
        <v>28.5</v>
      </c>
      <c r="J34" s="13">
        <f>D34/E34</f>
        <v>15.545454545454545</v>
      </c>
      <c r="K34" s="13">
        <v>153</v>
      </c>
      <c r="L34" s="13">
        <v>1</v>
      </c>
      <c r="M34" s="13">
        <v>28172</v>
      </c>
      <c r="N34" s="17">
        <f>D34/M34</f>
        <v>0.012139713190401817</v>
      </c>
      <c r="O34" s="13">
        <v>329</v>
      </c>
      <c r="P34" s="15"/>
      <c r="Q34" s="15"/>
      <c r="R34" s="15"/>
      <c r="S34" s="15"/>
      <c r="T34" s="15"/>
      <c r="U34" s="15"/>
      <c r="V34" s="15"/>
      <c r="W34" s="15"/>
      <c r="X34" s="15"/>
    </row>
    <row r="35" spans="2:24" ht="13.5">
      <c r="B35" s="12" t="s">
        <v>75</v>
      </c>
      <c r="C35" s="12" t="s">
        <v>106</v>
      </c>
      <c r="D35" s="13">
        <v>1052</v>
      </c>
      <c r="E35" s="13">
        <v>230</v>
      </c>
      <c r="F35" s="13">
        <v>23</v>
      </c>
      <c r="G35" s="14">
        <f>F35/E35</f>
        <v>0.1</v>
      </c>
      <c r="H35" s="13">
        <v>207</v>
      </c>
      <c r="I35" s="13">
        <f>D35/F35</f>
        <v>45.73913043478261</v>
      </c>
      <c r="J35" s="13">
        <f>D35/E35</f>
        <v>4.573913043478261</v>
      </c>
      <c r="K35" s="13">
        <v>489</v>
      </c>
      <c r="L35" s="13">
        <v>1</v>
      </c>
      <c r="M35" s="13">
        <v>115443</v>
      </c>
      <c r="N35" s="17">
        <f>D35/M35</f>
        <v>0.009112722295851632</v>
      </c>
      <c r="O35" s="13">
        <v>928</v>
      </c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3.5">
      <c r="B36" s="12" t="s">
        <v>99</v>
      </c>
      <c r="C36" s="12" t="s">
        <v>107</v>
      </c>
      <c r="D36" s="13">
        <v>377</v>
      </c>
      <c r="E36" s="13">
        <v>121</v>
      </c>
      <c r="F36" s="13">
        <v>14</v>
      </c>
      <c r="G36" s="14">
        <f>F36/E36</f>
        <v>0.11570247933884298</v>
      </c>
      <c r="H36" s="13">
        <v>107</v>
      </c>
      <c r="I36" s="13">
        <f>D36/F36</f>
        <v>26.928571428571427</v>
      </c>
      <c r="J36" s="13">
        <f>D36/E36</f>
        <v>3.115702479338843</v>
      </c>
      <c r="K36" s="13">
        <v>136</v>
      </c>
      <c r="L36" s="13">
        <v>1</v>
      </c>
      <c r="M36" s="13">
        <v>52738</v>
      </c>
      <c r="N36" s="17">
        <f>D36/M36</f>
        <v>0.0071485456407144755</v>
      </c>
      <c r="O36" s="13">
        <v>297</v>
      </c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>F37/E37</f>
        <v>0.6190476190476191</v>
      </c>
      <c r="H37" s="13">
        <v>8</v>
      </c>
      <c r="I37" s="13">
        <f>D37/F37</f>
        <v>48.23076923076923</v>
      </c>
      <c r="J37" s="13">
        <f>D37/E37</f>
        <v>29.857142857142858</v>
      </c>
      <c r="K37" s="13">
        <v>264</v>
      </c>
      <c r="L37" s="13">
        <v>1</v>
      </c>
      <c r="M37" s="13">
        <v>149312</v>
      </c>
      <c r="N37" s="17">
        <f>D37/M37</f>
        <v>0.00419926060865838</v>
      </c>
      <c r="O37" s="13">
        <v>379</v>
      </c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3.5">
      <c r="B38" s="12" t="s">
        <v>141</v>
      </c>
      <c r="C38" s="12" t="s">
        <v>109</v>
      </c>
      <c r="D38" s="13">
        <v>231</v>
      </c>
      <c r="E38" s="13">
        <v>89</v>
      </c>
      <c r="F38" s="13">
        <v>9</v>
      </c>
      <c r="G38" s="14">
        <f>F38/E38</f>
        <v>0.10112359550561797</v>
      </c>
      <c r="H38" s="13">
        <v>80</v>
      </c>
      <c r="I38" s="13">
        <f>D38/F38</f>
        <v>25.666666666666668</v>
      </c>
      <c r="J38" s="13">
        <f>D38/E38</f>
        <v>2.595505617977528</v>
      </c>
      <c r="K38" s="13">
        <v>92</v>
      </c>
      <c r="L38" s="13">
        <v>2</v>
      </c>
      <c r="M38" s="13">
        <v>66720</v>
      </c>
      <c r="N38" s="17">
        <f>D38/M38</f>
        <v>0.003462230215827338</v>
      </c>
      <c r="O38" s="13">
        <v>109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2:24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2:24" ht="13.5">
      <c r="B40" s="12" t="s">
        <v>138</v>
      </c>
      <c r="C40" s="12" t="s">
        <v>112</v>
      </c>
      <c r="D40" s="13">
        <v>148</v>
      </c>
      <c r="E40" s="13">
        <v>98</v>
      </c>
      <c r="F40" s="13">
        <v>18</v>
      </c>
      <c r="G40" s="14">
        <f>F40/E40</f>
        <v>0.1836734693877551</v>
      </c>
      <c r="H40" s="13">
        <v>80</v>
      </c>
      <c r="I40" s="13">
        <f>D40/F40</f>
        <v>8.222222222222221</v>
      </c>
      <c r="J40" s="13">
        <f>D40/E40</f>
        <v>1.510204081632653</v>
      </c>
      <c r="K40" s="13">
        <v>63</v>
      </c>
      <c r="L40" s="13">
        <v>1</v>
      </c>
      <c r="M40" s="13">
        <v>75607</v>
      </c>
      <c r="N40" s="17">
        <f>D40/M40</f>
        <v>0.001957490708532279</v>
      </c>
      <c r="O40" s="13">
        <v>138</v>
      </c>
      <c r="P40" s="15"/>
      <c r="Q40" s="15"/>
      <c r="R40" s="15"/>
      <c r="S40" s="15"/>
      <c r="T40" s="15"/>
      <c r="U40" s="15"/>
      <c r="V40" s="15"/>
      <c r="W40" s="15"/>
      <c r="X40" s="15"/>
    </row>
    <row r="41" spans="2:24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>F41/E41</f>
        <v>0.2857142857142857</v>
      </c>
      <c r="H41" s="13">
        <v>10</v>
      </c>
      <c r="I41" s="13">
        <f>D41/F41</f>
        <v>14.75</v>
      </c>
      <c r="J41" s="13">
        <f>D41/E41</f>
        <v>4.214285714285714</v>
      </c>
      <c r="K41" s="13">
        <v>34</v>
      </c>
      <c r="L41" s="13">
        <v>2</v>
      </c>
      <c r="M41" s="13">
        <v>33159</v>
      </c>
      <c r="N41" s="17">
        <f>D41/M41</f>
        <v>0.0017793057691727736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</row>
    <row r="42" spans="2:24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>F42/E42</f>
        <v>0.23333333333333334</v>
      </c>
      <c r="H42" s="13">
        <v>23</v>
      </c>
      <c r="I42" s="13">
        <f>D42/F42</f>
        <v>50</v>
      </c>
      <c r="J42" s="13">
        <f>D42/E42</f>
        <v>11.666666666666666</v>
      </c>
      <c r="K42" s="13">
        <v>153</v>
      </c>
      <c r="L42" s="13">
        <v>1</v>
      </c>
      <c r="M42" s="13">
        <v>229185</v>
      </c>
      <c r="N42" s="17">
        <f>D42/M42</f>
        <v>0.001527150555228309</v>
      </c>
      <c r="O42" s="13">
        <v>266</v>
      </c>
      <c r="P42" s="15"/>
      <c r="Q42" s="15"/>
      <c r="R42" s="15"/>
      <c r="S42" s="15"/>
      <c r="T42" s="15"/>
      <c r="U42" s="15"/>
      <c r="V42" s="15"/>
      <c r="W42" s="15"/>
      <c r="X42" s="15"/>
    </row>
    <row r="43" spans="2:24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>F43/E43</f>
        <v>0.054945054945054944</v>
      </c>
      <c r="H43" s="13">
        <v>86</v>
      </c>
      <c r="I43" s="13">
        <f>D43/F43</f>
        <v>10.4</v>
      </c>
      <c r="J43" s="13">
        <f>D43/E43</f>
        <v>0.5714285714285714</v>
      </c>
      <c r="K43" s="13">
        <v>23</v>
      </c>
      <c r="L43" s="13">
        <v>2</v>
      </c>
      <c r="M43" s="13">
        <v>38406</v>
      </c>
      <c r="N43" s="17">
        <f>D43/M43</f>
        <v>0.0013539551111805448</v>
      </c>
      <c r="O43" s="13">
        <v>44</v>
      </c>
      <c r="P43" s="15"/>
      <c r="Q43" s="15"/>
      <c r="R43" s="15"/>
      <c r="S43" s="15"/>
      <c r="T43" s="15"/>
      <c r="U43" s="15"/>
      <c r="V43" s="15"/>
      <c r="W43" s="15"/>
      <c r="X43" s="15"/>
    </row>
    <row r="44" spans="2:24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>F44/E44</f>
        <v>0.42857142857142855</v>
      </c>
      <c r="H44" s="13">
        <v>8</v>
      </c>
      <c r="I44" s="13">
        <f>D44/F44</f>
        <v>28.166666666666668</v>
      </c>
      <c r="J44" s="13">
        <f>D44/E44</f>
        <v>12.071428571428571</v>
      </c>
      <c r="K44" s="13">
        <v>62</v>
      </c>
      <c r="L44" s="13">
        <v>3</v>
      </c>
      <c r="M44" s="13">
        <v>149312</v>
      </c>
      <c r="N44" s="17">
        <f>D44/M44</f>
        <v>0.0011318581225889413</v>
      </c>
      <c r="O44" s="13">
        <v>154</v>
      </c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>F45/E45</f>
        <v>0.5</v>
      </c>
      <c r="H45" s="13">
        <v>7</v>
      </c>
      <c r="I45" s="13">
        <f>D45/F45</f>
        <v>15.142857142857142</v>
      </c>
      <c r="J45" s="13">
        <f>D45/E45</f>
        <v>7.571428571428571</v>
      </c>
      <c r="K45" s="13">
        <v>38</v>
      </c>
      <c r="L45" s="13">
        <v>1</v>
      </c>
      <c r="M45" s="13">
        <v>115443</v>
      </c>
      <c r="N45" s="17">
        <f>D45/M45</f>
        <v>0.0009182020564261151</v>
      </c>
      <c r="O45" s="13">
        <v>100</v>
      </c>
      <c r="P45" s="15"/>
      <c r="Q45" s="15"/>
      <c r="R45" s="15"/>
      <c r="S45" s="15"/>
      <c r="T45" s="15"/>
      <c r="U45" s="15"/>
      <c r="V45" s="15"/>
      <c r="W45" s="15"/>
      <c r="X45" s="15"/>
    </row>
    <row r="46" spans="2:24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3.5">
      <c r="B47" s="12" t="s">
        <v>142</v>
      </c>
      <c r="C47" s="12" t="s">
        <v>119</v>
      </c>
      <c r="D47" s="13">
        <v>27</v>
      </c>
      <c r="E47" s="13">
        <v>13</v>
      </c>
      <c r="F47" s="13">
        <v>5</v>
      </c>
      <c r="G47" s="14">
        <f>F47/E47</f>
        <v>0.38461538461538464</v>
      </c>
      <c r="H47" s="13">
        <v>8</v>
      </c>
      <c r="I47" s="13">
        <f>D47/F47</f>
        <v>5.4</v>
      </c>
      <c r="J47" s="13">
        <f>D47/E47</f>
        <v>2.076923076923077</v>
      </c>
      <c r="K47" s="13">
        <v>20</v>
      </c>
      <c r="L47" s="13">
        <v>1</v>
      </c>
      <c r="M47" s="13">
        <v>38406</v>
      </c>
      <c r="N47" s="17">
        <f>D47/M47</f>
        <v>0.0007030151538822059</v>
      </c>
      <c r="O47" s="13">
        <v>23</v>
      </c>
      <c r="P47" s="15"/>
      <c r="Q47" s="15"/>
      <c r="R47" s="15"/>
      <c r="S47" s="15"/>
      <c r="T47" s="15"/>
      <c r="U47" s="15"/>
      <c r="V47" s="15"/>
      <c r="W47" s="15"/>
      <c r="X47" s="15"/>
    </row>
    <row r="48" spans="2:24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>F48/E48</f>
        <v>0.6666666666666666</v>
      </c>
      <c r="H48" s="13">
        <v>1</v>
      </c>
      <c r="I48" s="13">
        <f>D48/F48</f>
        <v>1.5</v>
      </c>
      <c r="J48" s="13">
        <f>D48/E48</f>
        <v>1</v>
      </c>
      <c r="K48" s="13">
        <v>2</v>
      </c>
      <c r="L48" s="13">
        <v>1</v>
      </c>
      <c r="M48" s="13">
        <v>28172</v>
      </c>
      <c r="N48" s="18">
        <f>D48/M48</f>
        <v>0.00010648871219650717</v>
      </c>
      <c r="O48" s="13">
        <v>3</v>
      </c>
      <c r="P48" s="15"/>
      <c r="Q48" s="15"/>
      <c r="R48" s="15"/>
      <c r="S48" s="15"/>
      <c r="T48" s="15"/>
      <c r="U48" s="15"/>
      <c r="V48" s="15"/>
      <c r="W48" s="15"/>
      <c r="X48" s="15"/>
    </row>
    <row r="49" spans="2:24" ht="13.5">
      <c r="B49" s="12" t="s">
        <v>139</v>
      </c>
      <c r="C49" s="12" t="s">
        <v>120</v>
      </c>
      <c r="D49" s="13">
        <v>10</v>
      </c>
      <c r="E49" s="44">
        <v>28</v>
      </c>
      <c r="F49" s="44">
        <v>3</v>
      </c>
      <c r="G49" s="45">
        <f>F49/E49</f>
        <v>0.10714285714285714</v>
      </c>
      <c r="H49" s="44">
        <v>25</v>
      </c>
      <c r="I49" s="44">
        <f>D49/F49</f>
        <v>3.3333333333333335</v>
      </c>
      <c r="J49" s="44">
        <f>D49/E49</f>
        <v>0.35714285714285715</v>
      </c>
      <c r="K49" s="44">
        <v>5</v>
      </c>
      <c r="L49" s="44">
        <v>1</v>
      </c>
      <c r="M49" s="44">
        <v>149312</v>
      </c>
      <c r="N49" s="46">
        <f>D49/M49</f>
        <v>6.697385340762966E-05</v>
      </c>
      <c r="O49" s="44">
        <v>5</v>
      </c>
      <c r="P49" s="15"/>
      <c r="Q49" s="15"/>
      <c r="R49" s="15"/>
      <c r="S49" s="15"/>
      <c r="T49" s="15"/>
      <c r="U49" s="15"/>
      <c r="V49" s="15"/>
      <c r="W49" s="15"/>
      <c r="X49" s="15"/>
    </row>
    <row r="50" spans="2:24" ht="13.5">
      <c r="B50" s="26"/>
      <c r="C50" s="26" t="s">
        <v>151</v>
      </c>
      <c r="D50" s="19">
        <f>SUM(D4:D49)</f>
        <v>770240</v>
      </c>
      <c r="E50" s="47">
        <f>SUM(E2:E49)</f>
        <v>21309</v>
      </c>
      <c r="F50" s="47">
        <f>SUM(F2:F47)</f>
        <v>8098</v>
      </c>
      <c r="G50" s="48">
        <f>F50/E50</f>
        <v>0.38002721854615423</v>
      </c>
      <c r="H50" s="47">
        <f>SUM(H2:H49)</f>
        <v>13206</v>
      </c>
      <c r="I50" s="47">
        <f>D50/F50</f>
        <v>95.11484317115337</v>
      </c>
      <c r="J50" s="47">
        <f>D50/E50</f>
        <v>36.14622929278708</v>
      </c>
      <c r="K50" s="47"/>
      <c r="L50" s="47"/>
      <c r="M50" s="47"/>
      <c r="N50" s="47"/>
      <c r="O50" s="47">
        <f>SUM(O2:O49)</f>
        <v>573173</v>
      </c>
      <c r="P50" s="15"/>
      <c r="Q50" s="15"/>
      <c r="R50" s="15"/>
      <c r="S50" s="15"/>
      <c r="T50" s="15"/>
      <c r="U50" s="15"/>
      <c r="V50" s="15"/>
      <c r="W50" s="15"/>
      <c r="X50" s="15"/>
    </row>
    <row r="51" spans="2:24" ht="13.5">
      <c r="B51" s="52"/>
      <c r="C51" s="53" t="s">
        <v>169</v>
      </c>
      <c r="D51" s="68">
        <v>210082</v>
      </c>
      <c r="E51" s="34"/>
      <c r="F51" s="34"/>
      <c r="G51" s="35"/>
      <c r="H51" s="34"/>
      <c r="I51" s="34"/>
      <c r="J51" s="34"/>
      <c r="K51" s="34"/>
      <c r="L51" s="34"/>
      <c r="M51" s="34"/>
      <c r="N51" s="36"/>
      <c r="O51" s="34"/>
      <c r="P51" s="15"/>
      <c r="Q51" s="15"/>
      <c r="R51" s="15"/>
      <c r="S51" s="15"/>
      <c r="T51" s="15"/>
      <c r="U51" s="15"/>
      <c r="V51" s="15"/>
      <c r="W51" s="15"/>
      <c r="X51" s="15"/>
    </row>
    <row r="52" spans="2:24" ht="13.5">
      <c r="B52" s="26"/>
      <c r="C52" s="27" t="s">
        <v>148</v>
      </c>
      <c r="D52" s="19">
        <f>D50+D51</f>
        <v>980322</v>
      </c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15"/>
      <c r="Q52" s="15"/>
      <c r="R52" s="15"/>
      <c r="S52" s="15"/>
      <c r="T52" s="15"/>
      <c r="U52" s="15"/>
      <c r="V52" s="15"/>
      <c r="W52" s="15"/>
      <c r="X52" s="15"/>
    </row>
    <row r="53" s="15" customFormat="1" ht="13.5"/>
    <row r="54" s="15" customFormat="1" ht="13.5"/>
    <row r="55" s="15" customFormat="1" ht="13.5"/>
    <row r="56" spans="2:15" s="15" customFormat="1" ht="33.75" thickBot="1">
      <c r="B56" s="90" t="s">
        <v>146</v>
      </c>
      <c r="C56" s="91"/>
      <c r="D56" s="91"/>
      <c r="E56" s="91"/>
      <c r="F56" s="91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15" customFormat="1" ht="30.75" thickBot="1">
      <c r="B57" s="65" t="s">
        <v>8</v>
      </c>
      <c r="C57" s="64" t="s">
        <v>9</v>
      </c>
      <c r="D57" s="51" t="s">
        <v>0</v>
      </c>
      <c r="E57" s="22" t="s">
        <v>149</v>
      </c>
      <c r="F57" s="29" t="s">
        <v>150</v>
      </c>
      <c r="G57" s="38"/>
      <c r="H57" s="38"/>
      <c r="I57" s="38"/>
      <c r="J57" s="38"/>
      <c r="K57" s="38"/>
      <c r="L57" s="38"/>
      <c r="M57" s="38"/>
      <c r="N57" s="38"/>
      <c r="O57" s="39"/>
    </row>
    <row r="58" spans="2:15" s="15" customFormat="1" ht="15" thickBot="1">
      <c r="B58" s="66" t="s">
        <v>25</v>
      </c>
      <c r="C58" s="54" t="s">
        <v>152</v>
      </c>
      <c r="D58" s="59" t="s">
        <v>137</v>
      </c>
      <c r="E58" s="59" t="s">
        <v>137</v>
      </c>
      <c r="F58" s="60">
        <v>43023</v>
      </c>
      <c r="G58" s="41"/>
      <c r="H58" s="40"/>
      <c r="I58" s="40"/>
      <c r="J58" s="40"/>
      <c r="K58" s="40"/>
      <c r="L58" s="40"/>
      <c r="M58" s="40"/>
      <c r="N58" s="42"/>
      <c r="O58" s="40"/>
    </row>
    <row r="59" spans="2:15" s="15" customFormat="1" ht="15" thickBot="1">
      <c r="B59" s="67" t="s">
        <v>92</v>
      </c>
      <c r="C59" s="55" t="s">
        <v>153</v>
      </c>
      <c r="D59" s="61">
        <v>96</v>
      </c>
      <c r="E59" s="62" t="s">
        <v>137</v>
      </c>
      <c r="F59" s="63">
        <v>43039</v>
      </c>
      <c r="G59" s="41"/>
      <c r="H59" s="40"/>
      <c r="I59" s="40"/>
      <c r="J59" s="40"/>
      <c r="K59" s="40"/>
      <c r="L59" s="40"/>
      <c r="M59" s="40"/>
      <c r="N59" s="42"/>
      <c r="O59" s="40"/>
    </row>
    <row r="60" spans="2:15" s="15" customFormat="1" ht="15" thickBot="1">
      <c r="B60" s="67" t="s">
        <v>138</v>
      </c>
      <c r="C60" s="55" t="s">
        <v>154</v>
      </c>
      <c r="D60" s="61">
        <v>24985</v>
      </c>
      <c r="E60" s="61">
        <v>19692</v>
      </c>
      <c r="F60" s="63">
        <v>43071</v>
      </c>
      <c r="G60" s="41"/>
      <c r="H60" s="40"/>
      <c r="I60" s="40"/>
      <c r="J60" s="40"/>
      <c r="K60" s="40"/>
      <c r="L60" s="40"/>
      <c r="M60" s="40"/>
      <c r="N60" s="43"/>
      <c r="O60" s="40"/>
    </row>
    <row r="61" spans="2:15" s="15" customFormat="1" ht="15" thickBot="1">
      <c r="B61" s="67" t="s">
        <v>25</v>
      </c>
      <c r="C61" s="55" t="s">
        <v>155</v>
      </c>
      <c r="D61" s="61">
        <v>10318</v>
      </c>
      <c r="E61" s="61">
        <v>6926</v>
      </c>
      <c r="F61" s="63">
        <v>43078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ht="15" thickBot="1">
      <c r="B62" s="67" t="s">
        <v>156</v>
      </c>
      <c r="C62" s="56" t="s">
        <v>157</v>
      </c>
      <c r="D62" s="61">
        <v>26341</v>
      </c>
      <c r="E62" s="61">
        <v>11432</v>
      </c>
      <c r="F62" s="63">
        <v>43083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2:6" s="15" customFormat="1" ht="15" thickBot="1">
      <c r="B63" s="57" t="s">
        <v>158</v>
      </c>
      <c r="C63" s="58" t="s">
        <v>159</v>
      </c>
      <c r="D63" s="61">
        <v>36337</v>
      </c>
      <c r="E63" s="61">
        <v>20590</v>
      </c>
      <c r="F63" s="63">
        <v>43108</v>
      </c>
    </row>
    <row r="64" spans="2:6" s="15" customFormat="1" ht="15" thickBot="1">
      <c r="B64" s="57" t="s">
        <v>99</v>
      </c>
      <c r="C64" s="58" t="s">
        <v>160</v>
      </c>
      <c r="D64" s="61">
        <v>301</v>
      </c>
      <c r="E64" s="61">
        <v>282</v>
      </c>
      <c r="F64" s="63">
        <v>43109</v>
      </c>
    </row>
    <row r="65" spans="2:6" s="15" customFormat="1" ht="15" thickBot="1">
      <c r="B65" s="57" t="s">
        <v>158</v>
      </c>
      <c r="C65" s="58" t="s">
        <v>161</v>
      </c>
      <c r="D65" s="61">
        <v>103357</v>
      </c>
      <c r="E65" s="61">
        <v>4176</v>
      </c>
      <c r="F65" s="63">
        <v>43112</v>
      </c>
    </row>
    <row r="66" spans="2:6" s="15" customFormat="1" ht="15" thickBot="1">
      <c r="B66" s="57" t="s">
        <v>158</v>
      </c>
      <c r="C66" s="58" t="s">
        <v>162</v>
      </c>
      <c r="D66" s="61">
        <v>34</v>
      </c>
      <c r="E66" s="61">
        <v>31</v>
      </c>
      <c r="F66" s="63">
        <v>43112</v>
      </c>
    </row>
    <row r="67" spans="2:6" s="15" customFormat="1" ht="15" thickBot="1">
      <c r="B67" s="57" t="s">
        <v>158</v>
      </c>
      <c r="C67" s="58" t="s">
        <v>163</v>
      </c>
      <c r="D67" s="61">
        <v>8313</v>
      </c>
      <c r="E67" s="61">
        <v>5779</v>
      </c>
      <c r="F67" s="63">
        <v>43115</v>
      </c>
    </row>
    <row r="68" spans="2:6" s="15" customFormat="1" ht="13.5">
      <c r="B68" s="27"/>
      <c r="C68" s="27" t="s">
        <v>148</v>
      </c>
      <c r="D68" s="69">
        <f>SUM(D59:D67)</f>
        <v>210082</v>
      </c>
      <c r="E68" s="69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autoFilter ref="B3:O52">
    <sortState ref="B4:O68">
      <sortCondition descending="1" sortBy="value" ref="N4:N68"/>
    </sortState>
  </autoFilter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2018-01-21T18:26:25Z</dcterms:modified>
  <cp:category/>
  <cp:version/>
  <cp:contentType/>
  <cp:contentStatus/>
</cp:coreProperties>
</file>